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firstSheet="2" activeTab="3"/>
  </bookViews>
  <sheets>
    <sheet name="dettaglio log" sheetId="2" state="hidden" r:id="rId1"/>
    <sheet name="RIEPILOGO" sheetId="5" state="hidden" r:id="rId2"/>
    <sheet name="offerrte sottomesse LOTTO A" sheetId="9" r:id="rId3"/>
    <sheet name="offerrte sottomesse LOTTO B" sheetId="8" r:id="rId4"/>
    <sheet name="ANAGRAFICA" sheetId="6" state="hidden" r:id="rId5"/>
    <sheet name="backend" sheetId="4" state="hidden" r:id="rId6"/>
  </sheets>
  <externalReferences>
    <externalReference r:id="rId9"/>
  </externalReferences>
  <definedNames>
    <definedName name="_xlnm._FilterDatabase" localSheetId="0" hidden="1">'dettaglio log'!$A$1:$S$37</definedName>
    <definedName name="_xlnm._FilterDatabase" localSheetId="2" hidden="1">'offerrte sottomesse LOTTO A'!$A$1:$F$16</definedName>
    <definedName name="_xlnm._FilterDatabase" localSheetId="3" hidden="1">'offerrte sottomesse LOTTO B'!$A$1:$F$13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<sst xmlns="http://schemas.openxmlformats.org/spreadsheetml/2006/main" count="1119" uniqueCount="495">
  <si>
    <t>Utente</t>
  </si>
  <si>
    <t>Ragione sociale</t>
  </si>
  <si>
    <t>Stato dell'offerta</t>
  </si>
  <si>
    <t>FRANCO AUBRY</t>
  </si>
  <si>
    <t>NEXUS MADE SRLP.IVA 13638631005C.F. 13638631005</t>
  </si>
  <si>
    <t>Email amministrazione@nexusmade.com</t>
  </si>
  <si>
    <t>Pec Email legal@pec.nexusmade.com</t>
  </si>
  <si>
    <t>sottomessa</t>
  </si>
  <si>
    <t>FABRIZIO AURELI</t>
  </si>
  <si>
    <t>e-Picuro S.r.l.P.IVA 02043190426C.F. 02043190426</t>
  </si>
  <si>
    <t>Email f.aureli@gmail.com</t>
  </si>
  <si>
    <t>Pec Email epicuro@arubapec.it</t>
  </si>
  <si>
    <t>Chiara Agneloni</t>
  </si>
  <si>
    <t>INNOVATIONS S.r.l.P.IVA 03372370548C.F. 03372370548</t>
  </si>
  <si>
    <t>Email info@innovationssrl.it</t>
  </si>
  <si>
    <t>Pec Email innovationssrl@pec.it</t>
  </si>
  <si>
    <t>Angelo Francesco Sirianni</t>
  </si>
  <si>
    <t>CAMILLO SIRIANNI di Sirianni Angelo Francesco S.a.s.P.IVA 01932130790C.F. 01932130790</t>
  </si>
  <si>
    <t>Email commerciale@sirianni.it</t>
  </si>
  <si>
    <t>Pec Email direzione@pec.sirianni.it</t>
  </si>
  <si>
    <t>in composizione</t>
  </si>
  <si>
    <t>Vincenzo Sabbatino</t>
  </si>
  <si>
    <t>Sud Arredi S.r.l.P.IVA 05456010650C.F. 05456010650</t>
  </si>
  <si>
    <t>Email info@sudarredi.com</t>
  </si>
  <si>
    <t>Pec Email sudarredisrl@pec.it</t>
  </si>
  <si>
    <t>Massimo Bonaffini</t>
  </si>
  <si>
    <t>Studio di Architettura Massimo BonaffiniP.IVA 01428590200C.F. BNFMSM56T02E897T</t>
  </si>
  <si>
    <t>Email massimo.bonaffini@libero.it</t>
  </si>
  <si>
    <t>Pec Email massimo.bonaffini@archiworldpec.it</t>
  </si>
  <si>
    <t>ROBERTO MILANI</t>
  </si>
  <si>
    <t>G.A.M. GONZAGARREDI MONTESSORI SRLP.IVA 04649630268C.F. 04649630268</t>
  </si>
  <si>
    <t>Email preventivi@gonzagarredi.it</t>
  </si>
  <si>
    <t>Pec Email gam1@legalmail.it</t>
  </si>
  <si>
    <t>Donato sergio Ferrini</t>
  </si>
  <si>
    <t>ERGOTEC SRLP.IVA 01398160661C.F. 01398160661</t>
  </si>
  <si>
    <t>Email direzione@ergotec.it</t>
  </si>
  <si>
    <t>Pec Email ERGOTECSRL@PEC.IT</t>
  </si>
  <si>
    <t>Giancarlo Spadaccini</t>
  </si>
  <si>
    <t>Auletrepuntozero SrlP.IVA 02585460690C.F. 02585460690</t>
  </si>
  <si>
    <t>Email g.spadaccini@auletrepuntozero.it</t>
  </si>
  <si>
    <t>Pec Email pon@pec.auletrepuntozero.it</t>
  </si>
  <si>
    <t>Romano Mancini</t>
  </si>
  <si>
    <t>Centrosedia SrlP.IVA 05902860484C.F. 05902860484</t>
  </si>
  <si>
    <t>Email mancini@centrosedia.com</t>
  </si>
  <si>
    <t>Pec Email centrosedia.srl@pec.it</t>
  </si>
  <si>
    <t>Simone Scaroni</t>
  </si>
  <si>
    <t>C2 SRLP.IVA 01121130197C.F. 01121130197</t>
  </si>
  <si>
    <t>Email c2group@arubapec.it</t>
  </si>
  <si>
    <t>Pec Email c2group@arubapec.it</t>
  </si>
  <si>
    <t>RENZO BIANCHINI</t>
  </si>
  <si>
    <t>MOBILFERRO SRLP.IVA 00216580290C.F. 00216580290</t>
  </si>
  <si>
    <t>Email INFO@MOBILFERRO.ORG</t>
  </si>
  <si>
    <t>Pec Email mobilferro@legalmail.it</t>
  </si>
  <si>
    <t>PIETRO GROTTINI</t>
  </si>
  <si>
    <t>GROTTINI S.R.L.P.IVA 00262400427C.F. 00262400427</t>
  </si>
  <si>
    <t>Email GIADA.BENTIVOGLIO@GROTTINI.COM</t>
  </si>
  <si>
    <t>Pec Email pec@pec.grottini.com</t>
  </si>
  <si>
    <t>Vítor Manuel Alves Barbosa</t>
  </si>
  <si>
    <t>Nautilus S.AP.IVA PT503653179C.F. PT503653179</t>
  </si>
  <si>
    <t>Email contact@nautilus.pt</t>
  </si>
  <si>
    <t>Pec Email contact@nautilus.pt</t>
  </si>
  <si>
    <t>Krenar Cobaj</t>
  </si>
  <si>
    <t>Krema srlP.IVA 02633430356C.F. 02633430356</t>
  </si>
  <si>
    <t>Email info@krema.it</t>
  </si>
  <si>
    <t>Pec Email info@pec.krema.it</t>
  </si>
  <si>
    <t>CIRO ABAGNALE</t>
  </si>
  <si>
    <t>ABA MEDICA DI CIRO ABAGNALEP.IVA 02051340764C.F. BGNCRI69P16E131Q</t>
  </si>
  <si>
    <t>Email INFO@ABAMEDICA.IT</t>
  </si>
  <si>
    <t>Pec Email abamedica@pec.it</t>
  </si>
  <si>
    <t>MASSIMILIANO ZAMO'</t>
  </si>
  <si>
    <t>LINEA FABBRICA S.R.L.P.IVA 00532370301C.F. 00532370301</t>
  </si>
  <si>
    <t>Email gu@lineafabbrica.it</t>
  </si>
  <si>
    <t>Pec Email lineafabbrica@pec.it</t>
  </si>
  <si>
    <t>Vincenzo Laezza</t>
  </si>
  <si>
    <t>Laezza S.p.A.P.IVA 07675550631C.F. 01377120637</t>
  </si>
  <si>
    <t>Email gare@laezza.it</t>
  </si>
  <si>
    <t>Pec Email laezzaspa@legalmail.it</t>
  </si>
  <si>
    <t>EMIDIO SALVATORELLI</t>
  </si>
  <si>
    <t>VASTARREDO SRLP.IVA 02029130693C.F. 02029130693</t>
  </si>
  <si>
    <t>Email DIFABIO@VASTARREDO.IT</t>
  </si>
  <si>
    <t>Pec Email postacertificata@pec.vastarredo.it</t>
  </si>
  <si>
    <t>DOMENICO MELIDONA</t>
  </si>
  <si>
    <t>service 360 rc srlsP.IVA 02904910805C.F. MLDDNC51R26H224T</t>
  </si>
  <si>
    <t>Email service360rc@gmail.com</t>
  </si>
  <si>
    <t>Pec Email service360rc@pec.it</t>
  </si>
  <si>
    <t>Alessandro Cia</t>
  </si>
  <si>
    <t>Quadrifoglio Sistemi d'Arredo spaP.IVA 02301560260C.F. 02301560260</t>
  </si>
  <si>
    <t>Email marco@quadrifoglio.com</t>
  </si>
  <si>
    <t>Pec Email AMMINISTRAZIONE.QUADRIFOGLIO@LEGALMAIL.IT</t>
  </si>
  <si>
    <t>amilcare rossanese</t>
  </si>
  <si>
    <t>rossanese amilcareP.IVA 04497180150C.F. RSSMCR52H08D157S</t>
  </si>
  <si>
    <t>Email info@rossanese.it</t>
  </si>
  <si>
    <t>Pec Email rossanese@businesswebsrl.net</t>
  </si>
  <si>
    <t>ANTONIO CONTI</t>
  </si>
  <si>
    <t>Agmin S.r.l.P.IVA 04175520230C.F. 04175520230</t>
  </si>
  <si>
    <t>Email agmin@agmin.it</t>
  </si>
  <si>
    <t>Pec Email agmin.cec@legalmai.it</t>
  </si>
  <si>
    <t>DINO TOSI</t>
  </si>
  <si>
    <t>LIGURIA DIGITALE S.p.A.P.IVA 02994540108C.F. 02994540108</t>
  </si>
  <si>
    <t>Email b.massa@liguriadigitale.it</t>
  </si>
  <si>
    <t>Pec Email protocollo@pec.liguriadigitale.it</t>
  </si>
  <si>
    <t>GIORGIO IMPROTA</t>
  </si>
  <si>
    <t>EQUAFORM SOC. COOP.P.IVA 04850371214C.F. 04850371214</t>
  </si>
  <si>
    <t>Email giorgio.improta@didait.com</t>
  </si>
  <si>
    <t>Pec Email giorgio.improta@pec.didait.com</t>
  </si>
  <si>
    <t>Costantino Cascione</t>
  </si>
  <si>
    <t>cascione costantino srl unipersonaleP.IVA 04274960758C.F. 04274960758</t>
  </si>
  <si>
    <t>Email appalticascione@libero.it</t>
  </si>
  <si>
    <t>Pec Email cascionecostantinosrlu@pec.it</t>
  </si>
  <si>
    <t>Vincenzo Solmonte</t>
  </si>
  <si>
    <t>C.R.C. SrlP.IVA 05204430630C.F. 05204430630</t>
  </si>
  <si>
    <t>Email ufficiotecnico@crcsrl.com</t>
  </si>
  <si>
    <t>Pec Email info@pec.crcsrl.com</t>
  </si>
  <si>
    <t>Alberto Stella</t>
  </si>
  <si>
    <t>ESTEL GROUP SRL P.IVA 03814040246C.F. 03814040246</t>
  </si>
  <si>
    <t>Email pbenedini@estel.com</t>
  </si>
  <si>
    <t>Pec Email estelgroupsrl@pec.estel.com</t>
  </si>
  <si>
    <t>COMODI GIORGIO</t>
  </si>
  <si>
    <t>EMU Group S.P.A.P.IVA 03765320969C.F. 03765320969</t>
  </si>
  <si>
    <t>Email g.comodi@emu.it</t>
  </si>
  <si>
    <t>Pec Email info@pec.emu.it</t>
  </si>
  <si>
    <t>Fiorillo Domenico</t>
  </si>
  <si>
    <t>KERNEL SRLP.IVA 02127680797C.F. 02127680797</t>
  </si>
  <si>
    <t>Email info@kernelweb.it</t>
  </si>
  <si>
    <t>Pec Email info@pec.kernelweb.it</t>
  </si>
  <si>
    <t>Stefan Beuschlein</t>
  </si>
  <si>
    <t>VS Vereinigte Spezialmöbelfabriken GmbH &amp; Co. KGP.IVA DE146587381C.F. 80280/04306</t>
  </si>
  <si>
    <t>Email r.kern@vs-moebel.de</t>
  </si>
  <si>
    <t>Pec Email r.kern@vs-moebel.de</t>
  </si>
  <si>
    <t>GRAZIANO GRAZZINI</t>
  </si>
  <si>
    <t>CENTROGIOCHIP.IVA 02008460368C.F. 02008460368</t>
  </si>
  <si>
    <t>Email pierpaolo.garenna@selegiochi.com</t>
  </si>
  <si>
    <t>Pec Email centrogiochi@pec.it</t>
  </si>
  <si>
    <t>mail</t>
  </si>
  <si>
    <t>pec</t>
  </si>
  <si>
    <t>LOTTO DI INTERESSE</t>
  </si>
  <si>
    <t>ULTIMA OPERAZIONE</t>
  </si>
  <si>
    <t>LOTTO A</t>
  </si>
  <si>
    <t>2020-08-01 11:37:34.294</t>
  </si>
  <si>
    <t>Salva la selezione per partecipare al lotto</t>
  </si>
  <si>
    <t>DETTAGLIO ULTIMA OPERAZIONE</t>
  </si>
  <si>
    <t>2020-07-23 07:21:05.516</t>
  </si>
  <si>
    <t>Inizia presentazione offerta</t>
  </si>
  <si>
    <t>ND</t>
  </si>
  <si>
    <t>2020-07-21 09:12:10.633</t>
  </si>
  <si>
    <t>LOTTO A LOTTO B</t>
  </si>
  <si>
    <t>2020-07-21 09:15:24.95</t>
  </si>
  <si>
    <t>2020-08-01 16:49:16.482</t>
  </si>
  <si>
    <t>LOTTO B</t>
  </si>
  <si>
    <t>Salva forma di partecipazione</t>
  </si>
  <si>
    <t>2020-07-21 17:25:23.757</t>
  </si>
  <si>
    <t>2020-07-21 21:38:20.417</t>
  </si>
  <si>
    <t>Generazione automatica di PDF a seguito di salvataggio</t>
  </si>
  <si>
    <t>2020-07-28 14:36:48.117</t>
  </si>
  <si>
    <t>2020-07-29 16:06:20.741</t>
  </si>
  <si>
    <t>Accodamento XML offerta ritirata</t>
  </si>
  <si>
    <t>2020-07-29 18:04:11.923</t>
  </si>
  <si>
    <t>2020-07-23 12:32:45.3</t>
  </si>
  <si>
    <t>2020-07-23 13:32:13.719</t>
  </si>
  <si>
    <t>2020-07-27 17:00:47.183</t>
  </si>
  <si>
    <t>2020-07-28 01:29:34.087</t>
  </si>
  <si>
    <t>Salva lista partecipanti (forma singola o forma multipla)</t>
  </si>
  <si>
    <t>2020-07-29 11:35:02.712</t>
  </si>
  <si>
    <t>Documento caricato AMMINISTRATIVA</t>
  </si>
  <si>
    <t>2020-07-28 11:14:15.746</t>
  </si>
  <si>
    <t>2020-07-27 16:53:39.341</t>
  </si>
  <si>
    <t>2020-07-28 14:11:21.667</t>
  </si>
  <si>
    <t>2020-07-24 20:28:05.487</t>
  </si>
  <si>
    <t>2020-07-27 16:41:55.375</t>
  </si>
  <si>
    <t>2020-07-28 16:32:34.967</t>
  </si>
  <si>
    <t>2020-07-30 17:57:52.53</t>
  </si>
  <si>
    <t>2020-07-31 23:30:37.774</t>
  </si>
  <si>
    <t>Accodamento XML offerta sottomessa</t>
  </si>
  <si>
    <t>2020-07-30 10:01:15.843</t>
  </si>
  <si>
    <t>2020-07-31 12:25:10.14</t>
  </si>
  <si>
    <t>2020-07-31 17:46:22.572</t>
  </si>
  <si>
    <t>TOTALE</t>
  </si>
  <si>
    <t>NOTE</t>
  </si>
  <si>
    <t>% DI AVANZAMENTO PRESENTAZIONE OFFERTA</t>
  </si>
  <si>
    <t>Inserisce importo offerto tramite schema di offerta</t>
  </si>
  <si>
    <t>SITUAZIONE ALLE ORE 11 DEL 4 AGOSTO 2020</t>
  </si>
  <si>
    <t>SITUAZIONE ALLE ORE 14 DEL 4 AGOSTO 2020</t>
  </si>
  <si>
    <t>MOSCHELLA SEDUTE SRL</t>
  </si>
  <si>
    <t>Moschella Pasquale</t>
  </si>
  <si>
    <t>Email INFO@MOSCHELLASEDUTE.IT</t>
  </si>
  <si>
    <t>Pec Email MOSCHELLASEDUTESRL@LEGALMAIL.IT</t>
  </si>
  <si>
    <t>MATTEO FERRARI</t>
  </si>
  <si>
    <t xml:space="preserve">BETON S.R.L. P.IVA 04375150234  C.F. 04375150234
</t>
  </si>
  <si>
    <t>2020-08-04 18:08:16.426</t>
  </si>
  <si>
    <t>SITUAZIONE ALLE ORE 16 DEL 4 AGOSTO 2020</t>
  </si>
  <si>
    <t xml:space="preserve">               -</t>
  </si>
  <si>
    <t xml:space="preserve">                   -</t>
  </si>
  <si>
    <t>SITUAZIONE ALLE ORE 21:30 DEL 3 AGOSTO 2020</t>
  </si>
  <si>
    <t>BNFMSM56T02E897T</t>
  </si>
  <si>
    <t>PT503653179</t>
  </si>
  <si>
    <t>80280/04306</t>
  </si>
  <si>
    <t>NEXUS MADE SRL</t>
  </si>
  <si>
    <t>e-Picuro S.r.l.</t>
  </si>
  <si>
    <t>INNOVATIONS S.r.l.</t>
  </si>
  <si>
    <t>Codice Fiscale</t>
  </si>
  <si>
    <t>Partita IVA</t>
  </si>
  <si>
    <t>Indirizzo</t>
  </si>
  <si>
    <t>Comune</t>
  </si>
  <si>
    <t>Provincia</t>
  </si>
  <si>
    <t>FIRMA DIGITALE</t>
  </si>
  <si>
    <t>CAMILLO SIRIANNI di Sirianni Angelo Francesco S.a.s.</t>
  </si>
  <si>
    <t>Sud Arredi S.r.l.</t>
  </si>
  <si>
    <t>Studio di Architettura Massimo Bonaffini</t>
  </si>
  <si>
    <t>G.A.M. GONZAGARREDI MONTESSORI SRL</t>
  </si>
  <si>
    <t>ERGOTEC SRL</t>
  </si>
  <si>
    <t>Auletrepuntozero Srl</t>
  </si>
  <si>
    <t>Centrosedia Srl</t>
  </si>
  <si>
    <t>C2 SRL</t>
  </si>
  <si>
    <t>MOBILFERRO SRL</t>
  </si>
  <si>
    <t>GROTTINI S.R.L.</t>
  </si>
  <si>
    <t>Nautilus S.A</t>
  </si>
  <si>
    <t>Krema srl</t>
  </si>
  <si>
    <t>ABA MEDICA DI CIRO ABAGNALE</t>
  </si>
  <si>
    <t>LINEA FABBRICA S.R.L.</t>
  </si>
  <si>
    <t>Laezza S.p.A.</t>
  </si>
  <si>
    <t>VASTARREDO SRL</t>
  </si>
  <si>
    <t>service 360 rc srls</t>
  </si>
  <si>
    <t>Quadrifoglio Sistemi d'Arredo spa</t>
  </si>
  <si>
    <t>rossanese amilcare</t>
  </si>
  <si>
    <t>Agmin S.r.l.</t>
  </si>
  <si>
    <t>LIGURIA DIGITALE S.p.A.</t>
  </si>
  <si>
    <t>EQUAFORM SOC. COOP.</t>
  </si>
  <si>
    <t>cascione costantino srl unipersonale</t>
  </si>
  <si>
    <t>C.R.C. Srl</t>
  </si>
  <si>
    <t>ESTEL GROUP SRL</t>
  </si>
  <si>
    <t>EMU Group S.P.A.</t>
  </si>
  <si>
    <t>KERNEL SRL</t>
  </si>
  <si>
    <t>VS Vereinigte Spezialmöbelfabriken GmbH &amp; Co. KG</t>
  </si>
  <si>
    <t>CENTROGIOCHI</t>
  </si>
  <si>
    <t>BETON S.R.L.</t>
  </si>
  <si>
    <t xml:space="preserve"> 02585460690</t>
  </si>
  <si>
    <t xml:space="preserve">Corso Europa 32 </t>
  </si>
  <si>
    <t>Vasto (CH)</t>
  </si>
  <si>
    <t>CH</t>
  </si>
  <si>
    <t>Spadaccini  Giancarlo</t>
  </si>
  <si>
    <t xml:space="preserve">
DE146587381 </t>
  </si>
  <si>
    <t xml:space="preserve">Hochhäuser Straße 8 </t>
  </si>
  <si>
    <t xml:space="preserve">
Tauberbischofsheim (EE) </t>
  </si>
  <si>
    <t>EE GERMANIA</t>
  </si>
  <si>
    <t>Procuratore: Beuschlein Stefan</t>
  </si>
  <si>
    <t>Via Capitan Consalvo 2 CAP: 122</t>
  </si>
  <si>
    <t>Roma</t>
  </si>
  <si>
    <t>RM</t>
  </si>
  <si>
    <t>Via del Commercio 20 CAP: 60127</t>
  </si>
  <si>
    <t>Ancona</t>
  </si>
  <si>
    <t>AN</t>
  </si>
  <si>
    <t>Via Yuri Gagarin 69 CAP: 6073</t>
  </si>
  <si>
    <t>Corciano</t>
  </si>
  <si>
    <t>PG</t>
  </si>
  <si>
    <t>Localita Scaglioni 30 CAP: 88049</t>
  </si>
  <si>
    <t>Soveria Mannelli</t>
  </si>
  <si>
    <t>CZ</t>
  </si>
  <si>
    <t>Via Nazionale 357 CAP: 84015</t>
  </si>
  <si>
    <t>Nocera Superiore</t>
  </si>
  <si>
    <t>SA</t>
  </si>
  <si>
    <t>Via Corridoni 38 CAP: 46100</t>
  </si>
  <si>
    <t>Mantova</t>
  </si>
  <si>
    <t>MN</t>
  </si>
  <si>
    <t>VIA LEONE XIII 7 CAP: 46023</t>
  </si>
  <si>
    <t>Gonzaga</t>
  </si>
  <si>
    <t>VIA A. NOBEL 60 CAP: 67051</t>
  </si>
  <si>
    <t>Avezzano</t>
  </si>
  <si>
    <t>AQ</t>
  </si>
  <si>
    <t>Via Grottaglie 9 CAP: 50056</t>
  </si>
  <si>
    <t>Montelupo Fiorentino</t>
  </si>
  <si>
    <t>FI</t>
  </si>
  <si>
    <t>0 0 CAP: 0</t>
  </si>
  <si>
    <t>VIA RAFFAELLO SANZIO 366 CAP: 45027</t>
  </si>
  <si>
    <t>Trecenta</t>
  </si>
  <si>
    <t>RO</t>
  </si>
  <si>
    <t>VIA MARCO BIAGI 2 CAP: 62017</t>
  </si>
  <si>
    <t>Porto Recanati</t>
  </si>
  <si>
    <t>MC</t>
  </si>
  <si>
    <t>Rua N? Senhora da Livrac? 1250 CAP: Nautilus</t>
  </si>
  <si>
    <t>Gondomar</t>
  </si>
  <si>
    <t>EE</t>
  </si>
  <si>
    <t>Vitor Manuel Alves Barbosa</t>
  </si>
  <si>
    <t>Via Filippo Zoboli 2/C CAP: 42124</t>
  </si>
  <si>
    <t>Reggio nell'Emilia</t>
  </si>
  <si>
    <t>RE</t>
  </si>
  <si>
    <t>bgncri69p16e131q</t>
  </si>
  <si>
    <t>CONTRADA SANTA BARBARA 37 CAP: 85050</t>
  </si>
  <si>
    <t>Sarconi</t>
  </si>
  <si>
    <t>PZ</t>
  </si>
  <si>
    <t>THONET 5 CAP: 33044</t>
  </si>
  <si>
    <t>Manzano</t>
  </si>
  <si>
    <t>UD</t>
  </si>
  <si>
    <t>Piazza dei martiri 30 CAP: 80121</t>
  </si>
  <si>
    <t>Napoli</t>
  </si>
  <si>
    <t>NA</t>
  </si>
  <si>
    <t>VIA OSCA 67 CAP: 66054</t>
  </si>
  <si>
    <t>Vasto</t>
  </si>
  <si>
    <t>MLDDNC51R26h224T</t>
  </si>
  <si>
    <t>via muselle 5 CAP: 89128</t>
  </si>
  <si>
    <t>Reggio di Calabria</t>
  </si>
  <si>
    <t>RC</t>
  </si>
  <si>
    <t>VIA CORNARE 12 CAP: 31040</t>
  </si>
  <si>
    <t>Mansue</t>
  </si>
  <si>
    <t>TV</t>
  </si>
  <si>
    <t>rssmcr52h08d157s</t>
  </si>
  <si>
    <t>via manara 2 CAP: 20812</t>
  </si>
  <si>
    <t>Limbiate</t>
  </si>
  <si>
    <t>MB</t>
  </si>
  <si>
    <t>Stradone San Fermo 19 CAP: 37121</t>
  </si>
  <si>
    <t>Verona</t>
  </si>
  <si>
    <t>VR</t>
  </si>
  <si>
    <t>VIA MELEN 77 CAP: 16152</t>
  </si>
  <si>
    <t>Genova</t>
  </si>
  <si>
    <t>GE</t>
  </si>
  <si>
    <t>VIA VICINALE S.M. DEL PIANTO ED. 1 SNC CAP: 80143</t>
  </si>
  <si>
    <t>VIA G.C. VANINI 13 CAP: 73010</t>
  </si>
  <si>
    <t>Veglie</t>
  </si>
  <si>
    <t>LE</t>
  </si>
  <si>
    <t>Piazza Italia 1 CAP: 80078</t>
  </si>
  <si>
    <t>Pozzuoli</t>
  </si>
  <si>
    <t>VIA SANTA ROSA 70 CAP: 36016</t>
  </si>
  <si>
    <t>Thiene</t>
  </si>
  <si>
    <t>VI</t>
  </si>
  <si>
    <t>Zona industriale snc CAP: 6055</t>
  </si>
  <si>
    <t>Marsciano</t>
  </si>
  <si>
    <t>Zona Industriale Loc. Aeroporto snc CAP: 89900</t>
  </si>
  <si>
    <t>Vibo Valentia</t>
  </si>
  <si>
    <t>VV</t>
  </si>
  <si>
    <t>VIA PALEOCAPA 6 CAP: 20121</t>
  </si>
  <si>
    <t>Milano</t>
  </si>
  <si>
    <t>MI</t>
  </si>
  <si>
    <t>VIA PIANE 129 CAP: 64046</t>
  </si>
  <si>
    <t>Montorio al Vomano</t>
  </si>
  <si>
    <t>TE</t>
  </si>
  <si>
    <t>MOSCHELLA PASQUALE</t>
  </si>
  <si>
    <t>VIA DELL'INDUSTRIA 31/A CAP: 37066</t>
  </si>
  <si>
    <t>Sommacampagna</t>
  </si>
  <si>
    <t>ORDINE DI ARRIVO</t>
  </si>
  <si>
    <t>DATA DI SOTTOMISSIONE</t>
  </si>
  <si>
    <t>EE Portogallo</t>
  </si>
  <si>
    <t>SITUAZIONE ALLE ORE 19:00 DEL 4 AGOSTO 2020</t>
  </si>
  <si>
    <t xml:space="preserve"> - 1 OFFERTA (PER DUE LOTTI) PASSA DA 70% A 85% PER INSERIMENTO OFFERTA ECONOMICA
 - 1 OFFERTA PASSA DA 10% A 70% PER AVER COMPILATO L'OFFERTA TECNICA</t>
  </si>
  <si>
    <t>SITUAZIONE ALLE ORE 9:00 DEL 5 AGOSTO 2020</t>
  </si>
  <si>
    <t>AG</t>
  </si>
  <si>
    <t>Sicilia</t>
  </si>
  <si>
    <t>AL</t>
  </si>
  <si>
    <t>Piemonte</t>
  </si>
  <si>
    <t>Marche</t>
  </si>
  <si>
    <t>AO</t>
  </si>
  <si>
    <t>Valle d'Aosta</t>
  </si>
  <si>
    <t>AR</t>
  </si>
  <si>
    <t>Toscana</t>
  </si>
  <si>
    <t>AP</t>
  </si>
  <si>
    <t>AT</t>
  </si>
  <si>
    <t>AV</t>
  </si>
  <si>
    <t>Campania</t>
  </si>
  <si>
    <t>BA</t>
  </si>
  <si>
    <t>Puglia</t>
  </si>
  <si>
    <t>BT</t>
  </si>
  <si>
    <t>BL</t>
  </si>
  <si>
    <t>Veneto</t>
  </si>
  <si>
    <t>BN</t>
  </si>
  <si>
    <t>BG</t>
  </si>
  <si>
    <t>Lombardia</t>
  </si>
  <si>
    <t>BI</t>
  </si>
  <si>
    <t>BO</t>
  </si>
  <si>
    <t>Emilia-Romagna</t>
  </si>
  <si>
    <t>BZ</t>
  </si>
  <si>
    <t>Trentino-Alto Adige</t>
  </si>
  <si>
    <t>BS</t>
  </si>
  <si>
    <t>BR</t>
  </si>
  <si>
    <t>CA</t>
  </si>
  <si>
    <t>Sardegna</t>
  </si>
  <si>
    <t>CL</t>
  </si>
  <si>
    <t>CB</t>
  </si>
  <si>
    <t>Molise</t>
  </si>
  <si>
    <t>CE</t>
  </si>
  <si>
    <t>CT</t>
  </si>
  <si>
    <t>Calabria</t>
  </si>
  <si>
    <t>Abruzzo</t>
  </si>
  <si>
    <t>CO</t>
  </si>
  <si>
    <t>CS</t>
  </si>
  <si>
    <t>CR</t>
  </si>
  <si>
    <t>KR</t>
  </si>
  <si>
    <t>CN</t>
  </si>
  <si>
    <t>EN</t>
  </si>
  <si>
    <t>FM</t>
  </si>
  <si>
    <t>FE</t>
  </si>
  <si>
    <t>FG</t>
  </si>
  <si>
    <t>FC</t>
  </si>
  <si>
    <t>FR</t>
  </si>
  <si>
    <t>Lazio</t>
  </si>
  <si>
    <t>Liguria</t>
  </si>
  <si>
    <t>GO</t>
  </si>
  <si>
    <t>Friuli-Venezia Giulia</t>
  </si>
  <si>
    <t>GR</t>
  </si>
  <si>
    <t>IM</t>
  </si>
  <si>
    <t>IS</t>
  </si>
  <si>
    <t>SP</t>
  </si>
  <si>
    <t>LT</t>
  </si>
  <si>
    <t>LC</t>
  </si>
  <si>
    <t>LI</t>
  </si>
  <si>
    <t>LO</t>
  </si>
  <si>
    <t>LU</t>
  </si>
  <si>
    <t>MS</t>
  </si>
  <si>
    <t>MT</t>
  </si>
  <si>
    <t>Basilicata</t>
  </si>
  <si>
    <t>ME</t>
  </si>
  <si>
    <t>MO</t>
  </si>
  <si>
    <t>NO</t>
  </si>
  <si>
    <t>NU</t>
  </si>
  <si>
    <t>OR</t>
  </si>
  <si>
    <t>PA</t>
  </si>
  <si>
    <t>PD</t>
  </si>
  <si>
    <t>PR</t>
  </si>
  <si>
    <t>PV</t>
  </si>
  <si>
    <t>Umbria</t>
  </si>
  <si>
    <t>PU</t>
  </si>
  <si>
    <t>PE</t>
  </si>
  <si>
    <t>PC</t>
  </si>
  <si>
    <t>PI</t>
  </si>
  <si>
    <t>PT</t>
  </si>
  <si>
    <t>PN</t>
  </si>
  <si>
    <t>PO</t>
  </si>
  <si>
    <t>RG</t>
  </si>
  <si>
    <t>RA</t>
  </si>
  <si>
    <t>RI</t>
  </si>
  <si>
    <t>RN</t>
  </si>
  <si>
    <t>SS</t>
  </si>
  <si>
    <t>SV</t>
  </si>
  <si>
    <t>SI</t>
  </si>
  <si>
    <t>SR</t>
  </si>
  <si>
    <t>SO</t>
  </si>
  <si>
    <t>SU</t>
  </si>
  <si>
    <t>TA</t>
  </si>
  <si>
    <t>TR</t>
  </si>
  <si>
    <t>TO</t>
  </si>
  <si>
    <t>TP</t>
  </si>
  <si>
    <t>TN</t>
  </si>
  <si>
    <t>TS</t>
  </si>
  <si>
    <t>VA</t>
  </si>
  <si>
    <t>VE</t>
  </si>
  <si>
    <t>VB</t>
  </si>
  <si>
    <t>VC</t>
  </si>
  <si>
    <t>VT</t>
  </si>
  <si>
    <t>REGIONE</t>
  </si>
  <si>
    <t>Flokk AS</t>
  </si>
  <si>
    <t>Oslo (EE)</t>
  </si>
  <si>
    <t>EE NORVERGIA</t>
  </si>
  <si>
    <t>Michael G. Brisbane</t>
  </si>
  <si>
    <t>info@scandinaviandesign.it</t>
  </si>
  <si>
    <t>scandinaviandesign@pec.it</t>
  </si>
  <si>
    <t xml:space="preserve"> - si aggiunge un offerta su 2 lotti al 10%
 - 1 OFFERTA PASSA DA 10% A 70% PER AVER COMPILATO L'OFFERTA TECNICA</t>
  </si>
  <si>
    <t>SITUAZIONE ALLE ORE 10:30 DEL 5 AGOSTO 2020</t>
  </si>
  <si>
    <t>Principle Italy Spa</t>
  </si>
  <si>
    <t>Via Trieste 2 CAP: 20060</t>
  </si>
  <si>
    <t>Liscate</t>
  </si>
  <si>
    <t>Michele Angelo Bonello</t>
  </si>
  <si>
    <t>mattia.bonseri@principleglobal.com</t>
  </si>
  <si>
    <t>principleitaly@legalmail.it</t>
  </si>
  <si>
    <t xml:space="preserve"> - si aggiunge un offerta sul lotto B al 30%
 - 1 OFFERTA PASSA DA 10% A 70% PER AVER COMPILATO L'OFFERTA TECNICA</t>
  </si>
  <si>
    <t>2020-08-05 11:54:08.587</t>
  </si>
  <si>
    <t>2020-08-05 11:53:46.559</t>
  </si>
  <si>
    <t>2020-08-05 11:58:42.125</t>
  </si>
  <si>
    <t>2020-08-05 12:01:46.094</t>
  </si>
  <si>
    <t>SITUAZIONE ALLE ORE 12:14 DEL 5 AGOSTO 2020</t>
  </si>
  <si>
    <t>2020-08-05 11:03:51.623</t>
  </si>
  <si>
    <t>SITUAZIONE ALLE ORE 12:36 DEL 5 AGOSTO 2020</t>
  </si>
  <si>
    <t>2020-08-05 12:30:39.743</t>
  </si>
  <si>
    <t>2020-08-05 12:56:12.414</t>
  </si>
  <si>
    <t>in raggruppamento con: vendor name -&gt; VASTARREDO SRL; tax code -&gt; 02029130693; group name -&gt; COMPARTO PRODUTTORI SCUOLA
vendor name -&gt; CAMILLO SIRIANNI di Sirianni Angelo Francesco S.a.s.; tax code -&gt; 01932130790; group name -&gt; COMPARTO PRODUTTORI SCUOLA
vendor name -&gt; Sud Arredi S.r.l.; tax code -&gt; 05456010650; group name -&gt; COMPARTO PRODUTTORI SCUOLA
vendor name -&gt; PACI SRL; tax code -&gt; 05012160486; group name -&gt; COMPARTO PRODUTTORI SCUOLA
vendor name -&gt; ARREDALASCUOLA SRL; tax code -&gt; 07507011000; group name -&gt; COMPARTO PRODUTTORI SCUOLA
vendor name -&gt; BIGA srl Industria Arredi Scolastici; tax code -&gt; 00801910829; group name -&gt; COMPARTO PRODUTTORI SCUOLA</t>
  </si>
  <si>
    <t xml:space="preserve">in avvalimento con quadrifoglio 
</t>
  </si>
  <si>
    <t>2020-08-05 13:32:20.955</t>
  </si>
  <si>
    <t>2020-08-05 13:39:01.374</t>
  </si>
  <si>
    <t>Denominazione</t>
  </si>
  <si>
    <t>Forma di partecipazione</t>
  </si>
  <si>
    <t>Data</t>
  </si>
  <si>
    <t>RTI LUCY PLAST - INNOVATIONS</t>
  </si>
  <si>
    <t>LUCY PLAST SPA</t>
  </si>
  <si>
    <t>COMPARTO PRODUTTORI SCUOLA</t>
  </si>
  <si>
    <t>PACI SRL</t>
  </si>
  <si>
    <t>ARREDALASCUOLA SRL</t>
  </si>
  <si>
    <t>BIGA srl Industria Arredi Scolastici</t>
  </si>
  <si>
    <t>OPERATORE SINGOLO</t>
  </si>
  <si>
    <t>MANDATARIA</t>
  </si>
  <si>
    <t>MANDANTE</t>
  </si>
  <si>
    <t>OPERATORE SINGOLO IN AVVALIMENTO</t>
  </si>
  <si>
    <t>ordine di presentazione</t>
  </si>
  <si>
    <t>Data di sottomissione offerta</t>
  </si>
  <si>
    <t>PROVVEDIMENTO DI ESCLUSIONE PROT. 2002 DEL 07 Ago 2020</t>
  </si>
  <si>
    <t>PROVVEDIMENTO DI ESCLUSIONE PROT. 2001 DEL 07 Ago 2020</t>
  </si>
  <si>
    <t>PROVVEDIMENTO DI ESCLUSIONE PROT. 2000 DEL 07 Ago 2020</t>
  </si>
  <si>
    <t>ESCLUSO</t>
  </si>
  <si>
    <t>PROVVEDIMENTO DI ESCLUSIONE PROT. 1999 DEL 07 Ago 2020</t>
  </si>
  <si>
    <t>GRADUATORIA PROVVISORIA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</si>
</sst>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rgb="FF202122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8"/>
      <color theme="0" tint="-0.24997000396251678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double"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/>
      <right style="thin"/>
      <top style="thin"/>
      <bottom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/>
    </border>
    <border>
      <left style="medium">
        <color rgb="FFDBDBDB"/>
      </left>
      <right/>
      <top style="medium">
        <color rgb="FFDBDBDB"/>
      </top>
      <bottom style="medium">
        <color rgb="FFDBDBDB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>
      <alignment/>
      <protection/>
    </xf>
  </cellStyleXfs>
  <cellXfs count="131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9" fontId="0" fillId="0" borderId="0" xfId="0" applyNumberFormat="1"/>
    <xf numFmtId="9" fontId="6" fillId="0" borderId="1" xfId="2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41" fontId="2" fillId="2" borderId="0" xfId="21" applyNumberForma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1" fontId="0" fillId="0" borderId="2" xfId="0" applyNumberFormat="1" applyBorder="1"/>
    <xf numFmtId="41" fontId="2" fillId="2" borderId="2" xfId="21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2" borderId="1" xfId="21" applyFont="1" applyBorder="1" applyAlignment="1">
      <alignment vertical="center" wrapText="1"/>
    </xf>
    <xf numFmtId="22" fontId="8" fillId="2" borderId="1" xfId="21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0" fontId="8" fillId="2" borderId="1" xfId="21" applyFont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/>
    </xf>
    <xf numFmtId="41" fontId="3" fillId="4" borderId="0" xfId="0" applyNumberFormat="1" applyFont="1" applyFill="1" applyAlignment="1">
      <alignment horizontal="center" vertical="center"/>
    </xf>
    <xf numFmtId="41" fontId="0" fillId="4" borderId="2" xfId="0" applyNumberFormat="1" applyFill="1" applyBorder="1"/>
    <xf numFmtId="0" fontId="0" fillId="5" borderId="0" xfId="0" applyFill="1"/>
    <xf numFmtId="0" fontId="7" fillId="5" borderId="0" xfId="0" applyFont="1" applyFill="1" applyAlignment="1">
      <alignment horizontal="center" vertical="center" wrapText="1"/>
    </xf>
    <xf numFmtId="9" fontId="6" fillId="5" borderId="1" xfId="20" applyFont="1" applyFill="1" applyBorder="1" applyAlignment="1">
      <alignment horizontal="center" vertical="center" wrapText="1"/>
    </xf>
    <xf numFmtId="9" fontId="0" fillId="5" borderId="0" xfId="0" applyNumberFormat="1" applyFill="1"/>
    <xf numFmtId="0" fontId="5" fillId="5" borderId="0" xfId="0" applyFont="1" applyFill="1" applyAlignment="1">
      <alignment horizontal="right" vertical="center" wrapText="1"/>
    </xf>
    <xf numFmtId="41" fontId="2" fillId="5" borderId="0" xfId="21" applyNumberFormat="1" applyFill="1" applyAlignment="1">
      <alignment horizontal="center" vertical="center"/>
    </xf>
    <xf numFmtId="41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1" fontId="2" fillId="5" borderId="2" xfId="21" applyNumberFormat="1" applyFill="1" applyBorder="1"/>
    <xf numFmtId="41" fontId="0" fillId="5" borderId="2" xfId="0" applyNumberFormat="1" applyFill="1" applyBorder="1"/>
    <xf numFmtId="41" fontId="0" fillId="5" borderId="0" xfId="0" applyNumberFormat="1" applyFill="1" applyBorder="1"/>
    <xf numFmtId="41" fontId="2" fillId="5" borderId="0" xfId="21" applyNumberFormat="1" applyFill="1" applyBorder="1"/>
    <xf numFmtId="0" fontId="5" fillId="0" borderId="3" xfId="0" applyFont="1" applyFill="1" applyBorder="1" applyAlignment="1">
      <alignment vertical="center" wrapText="1"/>
    </xf>
    <xf numFmtId="41" fontId="0" fillId="5" borderId="0" xfId="0" applyNumberForma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41" fontId="2" fillId="6" borderId="0" xfId="21" applyNumberFormat="1" applyFill="1" applyAlignment="1">
      <alignment horizontal="center" vertical="center"/>
    </xf>
    <xf numFmtId="41" fontId="3" fillId="6" borderId="0" xfId="0" applyNumberFormat="1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9" fontId="0" fillId="0" borderId="0" xfId="0" applyNumberFormat="1"/>
    <xf numFmtId="9" fontId="6" fillId="0" borderId="1" xfId="2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2" fillId="2" borderId="0" xfId="21" applyNumberForma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1" fontId="0" fillId="0" borderId="2" xfId="0" applyNumberFormat="1" applyBorder="1"/>
    <xf numFmtId="41" fontId="2" fillId="2" borderId="2" xfId="21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21" applyFont="1" applyBorder="1" applyAlignment="1">
      <alignment vertical="center" wrapText="1"/>
    </xf>
    <xf numFmtId="22" fontId="8" fillId="2" borderId="1" xfId="21" applyNumberFormat="1" applyFont="1" applyBorder="1" applyAlignment="1">
      <alignment vertical="center" wrapText="1"/>
    </xf>
    <xf numFmtId="49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5" fillId="6" borderId="1" xfId="0" applyFont="1" applyFill="1" applyBorder="1" applyAlignment="1">
      <alignment vertical="center" wrapText="1"/>
    </xf>
    <xf numFmtId="0" fontId="7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2" borderId="1" xfId="2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1" fontId="2" fillId="0" borderId="2" xfId="21" applyNumberFormat="1" applyFill="1" applyBorder="1"/>
    <xf numFmtId="41" fontId="2" fillId="0" borderId="0" xfId="21" applyNumberFormat="1" applyFill="1" applyBorder="1"/>
    <xf numFmtId="41" fontId="0" fillId="0" borderId="0" xfId="0" applyNumberFormat="1"/>
    <xf numFmtId="0" fontId="5" fillId="9" borderId="0" xfId="0" applyFont="1" applyFill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9" fontId="6" fillId="9" borderId="1" xfId="20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9" borderId="0" xfId="0" applyFill="1"/>
    <xf numFmtId="0" fontId="5" fillId="9" borderId="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3" fillId="10" borderId="0" xfId="24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13" fillId="11" borderId="0" xfId="24" applyNumberFormat="1" applyFont="1" applyFill="1" applyBorder="1" applyAlignment="1" applyProtection="1">
      <alignment horizontal="center" vertical="center"/>
      <protection hidden="1"/>
    </xf>
    <xf numFmtId="0" fontId="4" fillId="12" borderId="7" xfId="0" applyFont="1" applyFill="1" applyBorder="1" applyAlignment="1">
      <alignment horizontal="left" vertical="center" wrapText="1"/>
    </xf>
    <xf numFmtId="0" fontId="17" fillId="3" borderId="0" xfId="23" applyNumberFormat="1" applyFont="1" applyBorder="1" applyAlignment="1" applyProtection="1">
      <alignment horizontal="center" vertical="center"/>
      <protection hidden="1"/>
    </xf>
    <xf numFmtId="0" fontId="9" fillId="13" borderId="8" xfId="0" applyFont="1" applyFill="1" applyBorder="1" applyAlignment="1" applyProtection="1">
      <alignment horizontal="center" vertical="center" wrapText="1"/>
      <protection hidden="1"/>
    </xf>
    <xf numFmtId="0" fontId="16" fillId="13" borderId="8" xfId="0" applyFont="1" applyFill="1" applyBorder="1" applyAlignment="1" applyProtection="1">
      <alignment horizontal="center" vertical="center" wrapText="1"/>
      <protection hidden="1"/>
    </xf>
    <xf numFmtId="0" fontId="13" fillId="10" borderId="8" xfId="24" applyNumberFormat="1" applyFont="1" applyFill="1" applyBorder="1" applyAlignment="1" applyProtection="1">
      <alignment horizontal="center" vertical="center"/>
      <protection hidden="1"/>
    </xf>
    <xf numFmtId="0" fontId="15" fillId="10" borderId="8" xfId="24" applyNumberFormat="1" applyFont="1" applyFill="1" applyBorder="1" applyAlignment="1" applyProtection="1">
      <alignment horizontal="center" vertical="center"/>
      <protection hidden="1"/>
    </xf>
    <xf numFmtId="2" fontId="14" fillId="10" borderId="8" xfId="0" applyNumberFormat="1" applyFont="1" applyFill="1" applyBorder="1" applyAlignment="1" applyProtection="1">
      <alignment horizontal="center" vertical="center"/>
      <protection hidden="1"/>
    </xf>
    <xf numFmtId="22" fontId="7" fillId="0" borderId="8" xfId="0" applyNumberFormat="1" applyFont="1" applyBorder="1" applyAlignment="1" applyProtection="1">
      <alignment horizontal="center" vertical="center" wrapText="1"/>
      <protection hidden="1"/>
    </xf>
    <xf numFmtId="44" fontId="15" fillId="10" borderId="8" xfId="22" applyFont="1" applyFill="1" applyBorder="1" applyAlignment="1" applyProtection="1">
      <alignment horizontal="center" vertical="center"/>
      <protection hidden="1"/>
    </xf>
    <xf numFmtId="0" fontId="7" fillId="0" borderId="8" xfId="0" applyFont="1" applyBorder="1"/>
    <xf numFmtId="0" fontId="13" fillId="11" borderId="8" xfId="24" applyNumberFormat="1" applyFont="1" applyFill="1" applyBorder="1" applyAlignment="1" applyProtection="1">
      <alignment horizontal="center" vertical="center"/>
      <protection hidden="1"/>
    </xf>
    <xf numFmtId="0" fontId="15" fillId="11" borderId="8" xfId="24" applyNumberFormat="1" applyFont="1" applyFill="1" applyBorder="1" applyAlignment="1" applyProtection="1">
      <alignment horizontal="center" vertical="center"/>
      <protection hidden="1"/>
    </xf>
    <xf numFmtId="2" fontId="14" fillId="11" borderId="8" xfId="0" applyNumberFormat="1" applyFont="1" applyFill="1" applyBorder="1" applyAlignment="1" applyProtection="1">
      <alignment horizontal="center" vertical="center"/>
      <protection hidden="1"/>
    </xf>
    <xf numFmtId="22" fontId="7" fillId="11" borderId="8" xfId="0" applyNumberFormat="1" applyFont="1" applyFill="1" applyBorder="1" applyAlignment="1" applyProtection="1">
      <alignment horizontal="center" vertical="center" wrapText="1"/>
      <protection hidden="1"/>
    </xf>
    <xf numFmtId="44" fontId="15" fillId="11" borderId="8" xfId="22" applyFont="1" applyFill="1" applyBorder="1" applyAlignment="1" applyProtection="1">
      <alignment horizontal="center" vertical="center"/>
      <protection hidden="1"/>
    </xf>
    <xf numFmtId="0" fontId="17" fillId="3" borderId="8" xfId="23" applyNumberFormat="1" applyFont="1" applyBorder="1" applyAlignment="1" applyProtection="1">
      <alignment horizontal="center" vertical="center"/>
      <protection hidden="1"/>
    </xf>
    <xf numFmtId="2" fontId="17" fillId="3" borderId="8" xfId="23" applyNumberFormat="1" applyFont="1" applyBorder="1" applyAlignment="1" applyProtection="1">
      <alignment horizontal="center" vertical="center"/>
      <protection hidden="1"/>
    </xf>
    <xf numFmtId="22" fontId="17" fillId="3" borderId="8" xfId="23" applyNumberFormat="1" applyFont="1" applyBorder="1" applyAlignment="1" applyProtection="1">
      <alignment horizontal="center" vertical="center" wrapText="1"/>
      <protection hidden="1"/>
    </xf>
    <xf numFmtId="44" fontId="17" fillId="3" borderId="8" xfId="23" applyNumberFormat="1" applyFont="1" applyBorder="1" applyAlignment="1" applyProtection="1">
      <alignment horizontal="center" vertical="center" wrapText="1"/>
      <protection hidden="1"/>
    </xf>
    <xf numFmtId="0" fontId="18" fillId="10" borderId="8" xfId="24" applyNumberFormat="1" applyFont="1" applyFill="1" applyBorder="1" applyAlignment="1" applyProtection="1">
      <alignment horizontal="center" vertical="center"/>
      <protection hidden="1"/>
    </xf>
    <xf numFmtId="0" fontId="18" fillId="11" borderId="8" xfId="24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44" fontId="17" fillId="3" borderId="8" xfId="23" applyNumberFormat="1" applyFont="1" applyBorder="1" applyAlignment="1" applyProtection="1">
      <alignment horizontal="center" vertical="center" wrapText="1"/>
      <protection hidden="1"/>
    </xf>
    <xf numFmtId="0" fontId="18" fillId="10" borderId="8" xfId="24" applyNumberFormat="1" applyFont="1" applyFill="1" applyBorder="1" applyAlignment="1" applyProtection="1">
      <alignment horizontal="center" vertical="center"/>
      <protection hidden="1"/>
    </xf>
    <xf numFmtId="0" fontId="17" fillId="3" borderId="8" xfId="23" applyNumberFormat="1" applyFont="1" applyBorder="1" applyAlignment="1" applyProtection="1">
      <alignment horizontal="center" vertical="center"/>
      <protection hidden="1"/>
    </xf>
    <xf numFmtId="22" fontId="7" fillId="0" borderId="8" xfId="0" applyNumberFormat="1" applyFont="1" applyBorder="1" applyAlignment="1" applyProtection="1">
      <alignment horizontal="center" vertical="center" wrapText="1"/>
      <protection hidden="1"/>
    </xf>
    <xf numFmtId="22" fontId="7" fillId="0" borderId="9" xfId="0" applyNumberFormat="1" applyFont="1" applyBorder="1" applyAlignment="1" applyProtection="1">
      <alignment horizontal="center" vertical="center" wrapText="1"/>
      <protection hidden="1"/>
    </xf>
    <xf numFmtId="22" fontId="7" fillId="0" borderId="10" xfId="0" applyNumberFormat="1" applyFont="1" applyBorder="1" applyAlignment="1" applyProtection="1">
      <alignment horizontal="center" vertical="center" wrapText="1"/>
      <protection hidden="1"/>
    </xf>
    <xf numFmtId="22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3" fillId="10" borderId="8" xfId="24" applyNumberFormat="1" applyFont="1" applyFill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e" xfId="20"/>
    <cellStyle name="Valore valido" xfId="21"/>
    <cellStyle name="Valuta" xfId="22"/>
    <cellStyle name="Valore non valido" xfId="23"/>
    <cellStyle name="Percentuale 2" xfId="24"/>
    <cellStyle name="Normale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ARE\COVID\BANCHI\0.%20GARA%20APERTA\MONITORAGGIO%20BANCHI%20LOG%20REV%205%20A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taglio log"/>
      <sheetName val="RIEPILOGO"/>
      <sheetName val="ANAGRAFICA"/>
      <sheetName val="backend"/>
    </sheetNames>
    <sheetDataSet>
      <sheetData sheetId="0">
        <row r="1">
          <cell r="O1" t="str">
            <v>LOTTO DI INTERESSE</v>
          </cell>
          <cell r="R1" t="str">
            <v>% DI AVANZAMENTO PRESENTAZIONE OFFERTA</v>
          </cell>
        </row>
        <row r="2">
          <cell r="O2" t="str">
            <v>LOTTO A</v>
          </cell>
          <cell r="R2">
            <v>1</v>
          </cell>
        </row>
        <row r="3">
          <cell r="O3" t="str">
            <v>LOTTO B</v>
          </cell>
          <cell r="R3">
            <v>1</v>
          </cell>
        </row>
        <row r="4">
          <cell r="O4" t="str">
            <v>LOTTO A</v>
          </cell>
          <cell r="R4">
            <v>1</v>
          </cell>
        </row>
        <row r="5">
          <cell r="O5" t="str">
            <v>LOTTO A</v>
          </cell>
          <cell r="R5">
            <v>1</v>
          </cell>
        </row>
        <row r="6">
          <cell r="O6" t="str">
            <v>LOTTO A</v>
          </cell>
          <cell r="R6">
            <v>0.1</v>
          </cell>
        </row>
        <row r="7">
          <cell r="O7" t="str">
            <v>ND</v>
          </cell>
          <cell r="R7">
            <v>0.05</v>
          </cell>
        </row>
        <row r="8">
          <cell r="O8" t="str">
            <v>ND</v>
          </cell>
          <cell r="R8">
            <v>0.05</v>
          </cell>
        </row>
        <row r="9">
          <cell r="O9" t="str">
            <v>LOTTO A LOTTO B</v>
          </cell>
          <cell r="R9">
            <v>0.1</v>
          </cell>
        </row>
        <row r="10">
          <cell r="O10" t="str">
            <v>LOTTO B</v>
          </cell>
          <cell r="R10">
            <v>0.1</v>
          </cell>
        </row>
        <row r="11">
          <cell r="O11" t="str">
            <v>LOTTO A</v>
          </cell>
          <cell r="R11">
            <v>0.3</v>
          </cell>
        </row>
        <row r="12">
          <cell r="O12" t="str">
            <v>LOTTO A LOTTO B</v>
          </cell>
          <cell r="R12">
            <v>0.1</v>
          </cell>
        </row>
        <row r="13">
          <cell r="O13" t="str">
            <v>ND</v>
          </cell>
          <cell r="R13">
            <v>0.05</v>
          </cell>
        </row>
        <row r="14">
          <cell r="O14" t="str">
            <v>LOTTO A LOTTO B</v>
          </cell>
          <cell r="R14">
            <v>0.85</v>
          </cell>
        </row>
        <row r="15">
          <cell r="O15" t="str">
            <v>LOTTO A LOTTO B</v>
          </cell>
          <cell r="R15">
            <v>0.15</v>
          </cell>
        </row>
        <row r="16">
          <cell r="O16" t="str">
            <v>LOTTO A LOTTO B</v>
          </cell>
          <cell r="R16">
            <v>0.85</v>
          </cell>
        </row>
        <row r="17">
          <cell r="O17" t="str">
            <v>LOTTO A</v>
          </cell>
          <cell r="R17">
            <v>0</v>
          </cell>
        </row>
        <row r="18">
          <cell r="O18" t="str">
            <v>LOTTO A LOTTO B</v>
          </cell>
          <cell r="R18">
            <v>0.1</v>
          </cell>
        </row>
        <row r="19">
          <cell r="O19" t="str">
            <v>ND</v>
          </cell>
          <cell r="R19">
            <v>0.05</v>
          </cell>
        </row>
        <row r="20">
          <cell r="O20" t="str">
            <v>LOTTO A</v>
          </cell>
          <cell r="R20">
            <v>0.1</v>
          </cell>
        </row>
        <row r="21">
          <cell r="O21" t="str">
            <v>LOTTO A</v>
          </cell>
          <cell r="R21">
            <v>0.1</v>
          </cell>
        </row>
        <row r="22">
          <cell r="O22" t="str">
            <v>LOTTO A LOTTO B</v>
          </cell>
          <cell r="R22">
            <v>0.1</v>
          </cell>
        </row>
        <row r="23">
          <cell r="O23" t="str">
            <v>LOTTO A</v>
          </cell>
          <cell r="R23">
            <v>0.7</v>
          </cell>
        </row>
        <row r="24">
          <cell r="O24" t="str">
            <v>LOTTO A</v>
          </cell>
          <cell r="R24">
            <v>0.3</v>
          </cell>
        </row>
        <row r="25">
          <cell r="O25" t="str">
            <v>ND</v>
          </cell>
          <cell r="R25">
            <v>0.05</v>
          </cell>
        </row>
        <row r="26">
          <cell r="O26" t="str">
            <v>ND</v>
          </cell>
          <cell r="R26">
            <v>0.05</v>
          </cell>
        </row>
        <row r="27">
          <cell r="O27" t="str">
            <v>LOTTO A LOTTO B</v>
          </cell>
          <cell r="R27">
            <v>0.15</v>
          </cell>
        </row>
        <row r="28">
          <cell r="O28" t="str">
            <v>ND</v>
          </cell>
          <cell r="R28">
            <v>0.05</v>
          </cell>
        </row>
        <row r="29">
          <cell r="O29" t="str">
            <v>LOTTO B</v>
          </cell>
          <cell r="R29">
            <v>0.15</v>
          </cell>
        </row>
        <row r="30">
          <cell r="O30" t="str">
            <v>LOTTO B</v>
          </cell>
          <cell r="R30">
            <v>0.7</v>
          </cell>
        </row>
        <row r="31">
          <cell r="O31" t="str">
            <v>LOTTO A</v>
          </cell>
          <cell r="R31">
            <v>0.15</v>
          </cell>
        </row>
        <row r="32">
          <cell r="O32" t="str">
            <v>LOTTO A</v>
          </cell>
          <cell r="R32">
            <v>0.15</v>
          </cell>
        </row>
        <row r="33">
          <cell r="O33" t="str">
            <v>LOTTO A</v>
          </cell>
          <cell r="R33">
            <v>0.85</v>
          </cell>
        </row>
        <row r="34">
          <cell r="O34" t="str">
            <v>LOTTO A</v>
          </cell>
          <cell r="R34">
            <v>0.15</v>
          </cell>
        </row>
        <row r="35">
          <cell r="O35" t="str">
            <v>LOTTO B</v>
          </cell>
          <cell r="R35">
            <v>0.3</v>
          </cell>
        </row>
        <row r="36">
          <cell r="O36" t="str">
            <v>LOTTO A LOTTO B</v>
          </cell>
          <cell r="R36">
            <v>0.1</v>
          </cell>
        </row>
      </sheetData>
      <sheetData sheetId="1">
        <row r="12">
          <cell r="B12">
            <v>1</v>
          </cell>
          <cell r="C12">
            <v>0.85</v>
          </cell>
          <cell r="D12">
            <v>0.7</v>
          </cell>
          <cell r="E12">
            <v>0.3</v>
          </cell>
          <cell r="F12">
            <v>0.15</v>
          </cell>
          <cell r="G12">
            <v>0.1</v>
          </cell>
          <cell r="H12">
            <v>0.07</v>
          </cell>
          <cell r="I12">
            <v>0.05</v>
          </cell>
          <cell r="J12">
            <v>0</v>
          </cell>
        </row>
        <row r="13">
          <cell r="A13" t="str">
            <v>LOTTO A</v>
          </cell>
        </row>
        <row r="14">
          <cell r="A14" t="str">
            <v>LOTTO B</v>
          </cell>
        </row>
        <row r="15">
          <cell r="A15" t="str">
            <v>LOTTO A LOTTO B</v>
          </cell>
        </row>
        <row r="16">
          <cell r="A16" t="str">
            <v>ND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candinaviandesign.it" TargetMode="External" /><Relationship Id="rId2" Type="http://schemas.openxmlformats.org/officeDocument/2006/relationships/hyperlink" Target="mailto:scandinaviandesign@pec.i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1DF58-9CAF-4C64-9B45-E2244831C577}">
  <sheetPr>
    <pageSetUpPr fitToPage="1"/>
  </sheetPr>
  <dimension ref="A1:S37"/>
  <sheetViews>
    <sheetView zoomScale="115" zoomScaleNormal="115" workbookViewId="0" topLeftCell="A1">
      <selection activeCell="C8" sqref="C8"/>
    </sheetView>
  </sheetViews>
  <sheetFormatPr defaultColWidth="14.00390625" defaultRowHeight="30" customHeight="1"/>
  <cols>
    <col min="1" max="1" width="6.421875" style="74" customWidth="1"/>
    <col min="2" max="2" width="14.00390625" style="0" hidden="1" customWidth="1"/>
    <col min="3" max="3" width="19.7109375" style="0" customWidth="1"/>
    <col min="4" max="12" width="13.421875" style="49" customWidth="1"/>
    <col min="13" max="13" width="14.00390625" style="0" customWidth="1"/>
    <col min="14" max="14" width="15.57421875" style="0" customWidth="1"/>
    <col min="15" max="15" width="14.00390625" style="2" customWidth="1"/>
    <col min="16" max="16" width="19.421875" style="3" customWidth="1"/>
    <col min="17" max="17" width="33.57421875" style="21" customWidth="1"/>
    <col min="18" max="18" width="15.421875" style="0" customWidth="1"/>
    <col min="19" max="19" width="43.421875" style="0" customWidth="1"/>
  </cols>
  <sheetData>
    <row r="1" spans="1:19" ht="48" customHeight="1">
      <c r="A1" s="48" t="s">
        <v>337</v>
      </c>
      <c r="B1" s="1" t="s">
        <v>0</v>
      </c>
      <c r="C1" s="1" t="s">
        <v>1</v>
      </c>
      <c r="D1" s="48" t="s">
        <v>199</v>
      </c>
      <c r="E1" s="48" t="s">
        <v>200</v>
      </c>
      <c r="F1" s="48" t="s">
        <v>201</v>
      </c>
      <c r="G1" s="48" t="s">
        <v>202</v>
      </c>
      <c r="H1" s="48" t="s">
        <v>203</v>
      </c>
      <c r="I1" s="48" t="s">
        <v>445</v>
      </c>
      <c r="J1" s="48" t="s">
        <v>204</v>
      </c>
      <c r="K1" s="48" t="s">
        <v>133</v>
      </c>
      <c r="L1" s="48" t="s">
        <v>134</v>
      </c>
      <c r="M1" s="1" t="s">
        <v>2</v>
      </c>
      <c r="N1" s="1" t="s">
        <v>338</v>
      </c>
      <c r="O1" s="1" t="s">
        <v>135</v>
      </c>
      <c r="P1" s="1" t="s">
        <v>136</v>
      </c>
      <c r="Q1" s="4" t="s">
        <v>140</v>
      </c>
      <c r="R1" s="1" t="s">
        <v>178</v>
      </c>
      <c r="S1" s="1" t="s">
        <v>177</v>
      </c>
    </row>
    <row r="2" spans="1:19" s="25" customFormat="1" ht="30.6" customHeight="1">
      <c r="A2" s="50">
        <v>1</v>
      </c>
      <c r="B2" s="22" t="s">
        <v>3</v>
      </c>
      <c r="C2" s="22" t="s">
        <v>4</v>
      </c>
      <c r="D2" s="72">
        <v>13638631005</v>
      </c>
      <c r="E2" s="72">
        <v>13638631005</v>
      </c>
      <c r="F2" s="72" t="s">
        <v>245</v>
      </c>
      <c r="G2" s="72" t="s">
        <v>246</v>
      </c>
      <c r="H2" s="72" t="s">
        <v>247</v>
      </c>
      <c r="I2" s="72" t="str">
        <f>+VLOOKUP(H2,backend!$D$1:$E$107,2,FALSE)</f>
        <v>Lazio</v>
      </c>
      <c r="J2" s="72" t="s">
        <v>3</v>
      </c>
      <c r="K2" s="72" t="s">
        <v>5</v>
      </c>
      <c r="L2" s="72" t="s">
        <v>6</v>
      </c>
      <c r="M2" s="22" t="s">
        <v>7</v>
      </c>
      <c r="N2" s="23">
        <v>44042.41753472222</v>
      </c>
      <c r="O2" s="17" t="s">
        <v>137</v>
      </c>
      <c r="P2" s="26" t="s">
        <v>173</v>
      </c>
      <c r="Q2" s="20" t="s">
        <v>172</v>
      </c>
      <c r="R2" s="8">
        <f>+VLOOKUP(Q2,backend!$A$4:$B$11,2,FALSE)</f>
        <v>1</v>
      </c>
      <c r="S2" s="24"/>
    </row>
    <row r="3" spans="1:19" s="25" customFormat="1" ht="30.6" customHeight="1">
      <c r="A3" s="50">
        <v>2</v>
      </c>
      <c r="B3" s="22" t="s">
        <v>8</v>
      </c>
      <c r="C3" s="22" t="s">
        <v>9</v>
      </c>
      <c r="D3" s="72">
        <v>2043190426</v>
      </c>
      <c r="E3" s="72">
        <v>2043190426</v>
      </c>
      <c r="F3" s="72" t="s">
        <v>248</v>
      </c>
      <c r="G3" s="72" t="s">
        <v>249</v>
      </c>
      <c r="H3" s="72" t="s">
        <v>250</v>
      </c>
      <c r="I3" s="72" t="str">
        <f>+VLOOKUP(H3,backend!$D$1:$E$107,2,FALSE)</f>
        <v>Marche</v>
      </c>
      <c r="J3" s="72" t="s">
        <v>8</v>
      </c>
      <c r="K3" s="72" t="s">
        <v>10</v>
      </c>
      <c r="L3" s="72" t="s">
        <v>11</v>
      </c>
      <c r="M3" s="22" t="s">
        <v>7</v>
      </c>
      <c r="N3" s="23">
        <v>44043.51746527778</v>
      </c>
      <c r="O3" s="17" t="s">
        <v>148</v>
      </c>
      <c r="P3" s="26" t="s">
        <v>174</v>
      </c>
      <c r="Q3" s="20" t="s">
        <v>172</v>
      </c>
      <c r="R3" s="8">
        <f>+VLOOKUP(Q3,backend!$A$4:$B$11,2,FALSE)</f>
        <v>1</v>
      </c>
      <c r="S3" s="24"/>
    </row>
    <row r="4" spans="1:19" s="25" customFormat="1" ht="30.6" customHeight="1">
      <c r="A4" s="50">
        <v>3</v>
      </c>
      <c r="B4" s="22" t="s">
        <v>12</v>
      </c>
      <c r="C4" s="22" t="s">
        <v>13</v>
      </c>
      <c r="D4" s="72">
        <v>3372370548</v>
      </c>
      <c r="E4" s="72">
        <v>3372370548</v>
      </c>
      <c r="F4" s="72" t="s">
        <v>251</v>
      </c>
      <c r="G4" s="72" t="s">
        <v>252</v>
      </c>
      <c r="H4" s="72" t="s">
        <v>253</v>
      </c>
      <c r="I4" s="72" t="str">
        <f>+VLOOKUP(H4,backend!$D$1:$E$107,2,FALSE)</f>
        <v>Umbria</v>
      </c>
      <c r="J4" s="72" t="s">
        <v>12</v>
      </c>
      <c r="K4" s="72" t="s">
        <v>14</v>
      </c>
      <c r="L4" s="72" t="s">
        <v>15</v>
      </c>
      <c r="M4" s="22" t="s">
        <v>7</v>
      </c>
      <c r="N4" s="23">
        <v>44043.740532407406</v>
      </c>
      <c r="O4" s="17" t="s">
        <v>137</v>
      </c>
      <c r="P4" s="26" t="s">
        <v>175</v>
      </c>
      <c r="Q4" s="20" t="s">
        <v>172</v>
      </c>
      <c r="R4" s="8">
        <f>+VLOOKUP(Q4,backend!$A$4:$B$11,2,FALSE)</f>
        <v>1</v>
      </c>
      <c r="S4" s="24"/>
    </row>
    <row r="5" spans="1:18" ht="30.6" customHeight="1">
      <c r="A5" s="73">
        <v>4</v>
      </c>
      <c r="B5" s="42" t="s">
        <v>186</v>
      </c>
      <c r="C5" s="65" t="s">
        <v>187</v>
      </c>
      <c r="D5" s="72">
        <v>4375150234</v>
      </c>
      <c r="E5" s="72">
        <v>4375150234</v>
      </c>
      <c r="F5" s="72" t="s">
        <v>335</v>
      </c>
      <c r="G5" s="72" t="s">
        <v>336</v>
      </c>
      <c r="H5" s="72" t="s">
        <v>310</v>
      </c>
      <c r="I5" s="72" t="str">
        <f>+VLOOKUP(H5,backend!$D$1:$E$107,2,FALSE)</f>
        <v>Veneto</v>
      </c>
      <c r="J5" s="72" t="s">
        <v>186</v>
      </c>
      <c r="K5" s="72"/>
      <c r="L5" s="72"/>
      <c r="M5" s="65" t="s">
        <v>7</v>
      </c>
      <c r="N5" s="66">
        <v>44047.75572916667</v>
      </c>
      <c r="O5" s="17" t="s">
        <v>137</v>
      </c>
      <c r="P5" s="26" t="s">
        <v>188</v>
      </c>
      <c r="Q5" s="20" t="s">
        <v>172</v>
      </c>
      <c r="R5" s="8">
        <f>+VLOOKUP(Q5,backend!$A$4:$B$11,2,FALSE)</f>
        <v>1</v>
      </c>
    </row>
    <row r="6" spans="1:18" s="47" customFormat="1" ht="30.6" customHeight="1">
      <c r="A6" s="73">
        <v>10</v>
      </c>
      <c r="B6" s="42" t="s">
        <v>37</v>
      </c>
      <c r="C6" s="65" t="s">
        <v>38</v>
      </c>
      <c r="D6" s="72">
        <v>2585460690</v>
      </c>
      <c r="E6" s="72" t="s">
        <v>235</v>
      </c>
      <c r="F6" s="72" t="s">
        <v>236</v>
      </c>
      <c r="G6" s="72" t="s">
        <v>237</v>
      </c>
      <c r="H6" s="72" t="s">
        <v>238</v>
      </c>
      <c r="I6" s="72" t="str">
        <f>+VLOOKUP(H6,backend!$D$1:$E$107,2,FALSE)</f>
        <v>Abruzzo</v>
      </c>
      <c r="J6" s="72" t="s">
        <v>239</v>
      </c>
      <c r="K6" s="72" t="s">
        <v>39</v>
      </c>
      <c r="L6" s="72" t="s">
        <v>40</v>
      </c>
      <c r="M6" s="65" t="s">
        <v>7</v>
      </c>
      <c r="N6" s="66"/>
      <c r="O6" s="60" t="s">
        <v>137</v>
      </c>
      <c r="P6" s="26" t="s">
        <v>462</v>
      </c>
      <c r="Q6" s="64" t="s">
        <v>172</v>
      </c>
      <c r="R6" s="52">
        <f>+VLOOKUP(Q6,backend!$A$4:$B$11,2,FALSE)</f>
        <v>1</v>
      </c>
    </row>
    <row r="7" spans="1:18" s="47" customFormat="1" ht="30.6" customHeight="1">
      <c r="A7" s="73">
        <v>32</v>
      </c>
      <c r="B7" s="42" t="s">
        <v>125</v>
      </c>
      <c r="C7" s="65" t="s">
        <v>126</v>
      </c>
      <c r="D7" s="72" t="s">
        <v>240</v>
      </c>
      <c r="E7" s="72" t="s">
        <v>195</v>
      </c>
      <c r="F7" s="72" t="s">
        <v>241</v>
      </c>
      <c r="G7" s="72" t="s">
        <v>242</v>
      </c>
      <c r="H7" s="72" t="s">
        <v>243</v>
      </c>
      <c r="I7" s="72" t="s">
        <v>243</v>
      </c>
      <c r="J7" s="72" t="s">
        <v>244</v>
      </c>
      <c r="K7" s="72" t="s">
        <v>127</v>
      </c>
      <c r="L7" s="72" t="s">
        <v>128</v>
      </c>
      <c r="M7" s="65" t="s">
        <v>7</v>
      </c>
      <c r="N7" s="66"/>
      <c r="O7" s="60" t="s">
        <v>137</v>
      </c>
      <c r="P7" s="26" t="s">
        <v>461</v>
      </c>
      <c r="Q7" s="64" t="s">
        <v>172</v>
      </c>
      <c r="R7" s="52">
        <f>+VLOOKUP(Q7,backend!$A$4:$B$12,2,FALSE)</f>
        <v>1</v>
      </c>
    </row>
    <row r="8" spans="1:18" s="47" customFormat="1" ht="30.6" customHeight="1">
      <c r="A8" s="73">
        <v>15</v>
      </c>
      <c r="B8" s="42" t="s">
        <v>57</v>
      </c>
      <c r="C8" s="65" t="s">
        <v>58</v>
      </c>
      <c r="D8" s="72" t="s">
        <v>194</v>
      </c>
      <c r="E8" s="72" t="s">
        <v>194</v>
      </c>
      <c r="F8" s="72" t="s">
        <v>278</v>
      </c>
      <c r="G8" s="72" t="s">
        <v>279</v>
      </c>
      <c r="H8" s="72" t="s">
        <v>339</v>
      </c>
      <c r="I8" s="72" t="s">
        <v>339</v>
      </c>
      <c r="J8" s="72" t="s">
        <v>281</v>
      </c>
      <c r="K8" s="72" t="s">
        <v>59</v>
      </c>
      <c r="L8" s="72" t="s">
        <v>60</v>
      </c>
      <c r="M8" s="65" t="s">
        <v>7</v>
      </c>
      <c r="N8" s="66"/>
      <c r="O8" s="60" t="s">
        <v>145</v>
      </c>
      <c r="P8" s="26" t="s">
        <v>463</v>
      </c>
      <c r="Q8" s="64" t="s">
        <v>172</v>
      </c>
      <c r="R8" s="52">
        <f>+VLOOKUP(Q8,backend!$A$4:$B$12,2,FALSE)</f>
        <v>1</v>
      </c>
    </row>
    <row r="9" spans="1:18" s="47" customFormat="1" ht="30.6" customHeight="1">
      <c r="A9" s="73">
        <v>29</v>
      </c>
      <c r="B9" s="42" t="s">
        <v>113</v>
      </c>
      <c r="C9" s="65" t="s">
        <v>114</v>
      </c>
      <c r="D9" s="72">
        <v>3814040246</v>
      </c>
      <c r="E9" s="72">
        <v>3814040246</v>
      </c>
      <c r="F9" s="72" t="s">
        <v>320</v>
      </c>
      <c r="G9" s="72" t="s">
        <v>321</v>
      </c>
      <c r="H9" s="72" t="s">
        <v>322</v>
      </c>
      <c r="I9" s="72" t="str">
        <f>+VLOOKUP(H9,backend!$D$1:$E$107,2,FALSE)</f>
        <v>Veneto</v>
      </c>
      <c r="J9" s="72" t="s">
        <v>113</v>
      </c>
      <c r="K9" s="72" t="s">
        <v>115</v>
      </c>
      <c r="L9" s="72" t="s">
        <v>116</v>
      </c>
      <c r="M9" s="65" t="s">
        <v>7</v>
      </c>
      <c r="N9" s="66"/>
      <c r="O9" s="60" t="s">
        <v>148</v>
      </c>
      <c r="P9" s="26" t="s">
        <v>464</v>
      </c>
      <c r="Q9" s="64" t="s">
        <v>172</v>
      </c>
      <c r="R9" s="52">
        <f>+VLOOKUP(Q9,backend!$A$4:$B$12,2,FALSE)</f>
        <v>1</v>
      </c>
    </row>
    <row r="10" spans="1:18" s="47" customFormat="1" ht="30.6" customHeight="1">
      <c r="A10" s="73">
        <v>36</v>
      </c>
      <c r="B10" s="42"/>
      <c r="C10" s="65" t="s">
        <v>454</v>
      </c>
      <c r="D10" s="72">
        <v>7743340965</v>
      </c>
      <c r="E10" s="72">
        <v>7743340965</v>
      </c>
      <c r="F10" s="72" t="s">
        <v>455</v>
      </c>
      <c r="G10" s="72" t="s">
        <v>456</v>
      </c>
      <c r="H10" s="72" t="s">
        <v>330</v>
      </c>
      <c r="I10" s="72" t="str">
        <f>+VLOOKUP(H10,backend!$D$1:$E$107,2,FALSE)</f>
        <v>Lombardia</v>
      </c>
      <c r="J10" s="72" t="s">
        <v>457</v>
      </c>
      <c r="K10" s="72"/>
      <c r="L10" s="72"/>
      <c r="M10" s="65" t="s">
        <v>7</v>
      </c>
      <c r="N10" s="66"/>
      <c r="O10" s="60" t="s">
        <v>148</v>
      </c>
      <c r="P10" s="26" t="s">
        <v>468</v>
      </c>
      <c r="Q10" s="64" t="s">
        <v>172</v>
      </c>
      <c r="R10" s="52">
        <f>+VLOOKUP(Q10,backend!$A$4:$B$12,2,FALSE)</f>
        <v>1</v>
      </c>
    </row>
    <row r="11" spans="1:19" s="47" customFormat="1" ht="30.6" customHeight="1">
      <c r="A11" s="73">
        <v>13</v>
      </c>
      <c r="B11" s="42" t="s">
        <v>49</v>
      </c>
      <c r="C11" s="65" t="s">
        <v>50</v>
      </c>
      <c r="D11" s="72">
        <v>216580290</v>
      </c>
      <c r="E11" s="72">
        <v>216580290</v>
      </c>
      <c r="F11" s="72" t="s">
        <v>272</v>
      </c>
      <c r="G11" s="72" t="s">
        <v>273</v>
      </c>
      <c r="H11" s="72" t="s">
        <v>274</v>
      </c>
      <c r="I11" s="72" t="str">
        <f>+VLOOKUP(H11,backend!$D$1:$E$107,2,FALSE)</f>
        <v>Veneto</v>
      </c>
      <c r="J11" s="72" t="s">
        <v>49</v>
      </c>
      <c r="K11" s="72" t="s">
        <v>51</v>
      </c>
      <c r="L11" s="72" t="s">
        <v>52</v>
      </c>
      <c r="M11" s="65" t="s">
        <v>7</v>
      </c>
      <c r="N11" s="66"/>
      <c r="O11" s="60" t="s">
        <v>145</v>
      </c>
      <c r="P11" s="26" t="s">
        <v>469</v>
      </c>
      <c r="Q11" s="64" t="s">
        <v>172</v>
      </c>
      <c r="R11" s="52">
        <f>+VLOOKUP(Q11,backend!$A$4:$B$12,2,FALSE)</f>
        <v>1</v>
      </c>
      <c r="S11" s="94" t="s">
        <v>470</v>
      </c>
    </row>
    <row r="12" spans="1:19" s="47" customFormat="1" ht="30.6" customHeight="1">
      <c r="A12" s="73">
        <v>34</v>
      </c>
      <c r="B12" s="42" t="s">
        <v>183</v>
      </c>
      <c r="C12" s="65" t="s">
        <v>182</v>
      </c>
      <c r="D12" s="72">
        <v>1991400670</v>
      </c>
      <c r="E12" s="72">
        <v>1991400670</v>
      </c>
      <c r="F12" s="72" t="s">
        <v>331</v>
      </c>
      <c r="G12" s="72" t="s">
        <v>332</v>
      </c>
      <c r="H12" s="72" t="s">
        <v>333</v>
      </c>
      <c r="I12" s="72" t="str">
        <f>+VLOOKUP(H12,backend!$D$1:$E$107,2,FALSE)</f>
        <v>Abruzzo</v>
      </c>
      <c r="J12" s="72" t="s">
        <v>334</v>
      </c>
      <c r="K12" s="72" t="s">
        <v>184</v>
      </c>
      <c r="L12" s="72" t="s">
        <v>185</v>
      </c>
      <c r="M12" s="65"/>
      <c r="N12" s="66"/>
      <c r="O12" s="60" t="s">
        <v>148</v>
      </c>
      <c r="P12" s="26" t="s">
        <v>473</v>
      </c>
      <c r="Q12" s="64" t="s">
        <v>172</v>
      </c>
      <c r="R12" s="52">
        <f>+VLOOKUP(Q12,backend!$A$4:$B$12,2,FALSE)</f>
        <v>1</v>
      </c>
      <c r="S12" s="94"/>
    </row>
    <row r="13" spans="1:19" s="47" customFormat="1" ht="30.6" customHeight="1">
      <c r="A13" s="73">
        <v>22</v>
      </c>
      <c r="B13" s="42" t="s">
        <v>85</v>
      </c>
      <c r="C13" s="65" t="s">
        <v>86</v>
      </c>
      <c r="D13" s="72">
        <v>2301560260</v>
      </c>
      <c r="E13" s="72">
        <v>2301560260</v>
      </c>
      <c r="F13" s="72" t="s">
        <v>301</v>
      </c>
      <c r="G13" s="72" t="s">
        <v>302</v>
      </c>
      <c r="H13" s="72" t="s">
        <v>303</v>
      </c>
      <c r="I13" s="72" t="str">
        <f>+VLOOKUP(H13,backend!$D$1:$E$107,2,FALSE)</f>
        <v>Veneto</v>
      </c>
      <c r="J13" s="72" t="s">
        <v>85</v>
      </c>
      <c r="K13" s="72" t="s">
        <v>87</v>
      </c>
      <c r="L13" s="72" t="s">
        <v>88</v>
      </c>
      <c r="M13" s="65" t="s">
        <v>20</v>
      </c>
      <c r="N13" s="66"/>
      <c r="O13" s="60" t="s">
        <v>137</v>
      </c>
      <c r="P13" s="26" t="s">
        <v>472</v>
      </c>
      <c r="Q13" s="64" t="s">
        <v>172</v>
      </c>
      <c r="R13" s="52">
        <f>+VLOOKUP(Q13,backend!$A$4:$B$12,2,FALSE)</f>
        <v>1</v>
      </c>
      <c r="S13" s="94"/>
    </row>
    <row r="14" spans="1:19" ht="30.6" customHeight="1">
      <c r="A14" s="50">
        <v>7</v>
      </c>
      <c r="B14" s="19" t="s">
        <v>25</v>
      </c>
      <c r="C14" s="19" t="s">
        <v>26</v>
      </c>
      <c r="D14" s="60" t="s">
        <v>193</v>
      </c>
      <c r="E14" s="60">
        <v>1428590200</v>
      </c>
      <c r="F14" s="60" t="s">
        <v>260</v>
      </c>
      <c r="G14" s="60" t="s">
        <v>261</v>
      </c>
      <c r="H14" s="60" t="s">
        <v>262</v>
      </c>
      <c r="I14" s="60" t="str">
        <f>+VLOOKUP(H14,backend!$D$1:$E$107,2,FALSE)</f>
        <v>Lombardia</v>
      </c>
      <c r="J14" s="60" t="s">
        <v>25</v>
      </c>
      <c r="K14" s="60" t="s">
        <v>27</v>
      </c>
      <c r="L14" s="60" t="s">
        <v>28</v>
      </c>
      <c r="M14" s="19" t="s">
        <v>20</v>
      </c>
      <c r="N14" s="19"/>
      <c r="O14" s="17" t="s">
        <v>143</v>
      </c>
      <c r="P14" s="61" t="s">
        <v>144</v>
      </c>
      <c r="Q14" s="64" t="s">
        <v>142</v>
      </c>
      <c r="R14" s="8">
        <f>+VLOOKUP(Q14,backend!$A$4:$B$11,2,FALSE)</f>
        <v>0.05</v>
      </c>
      <c r="S14" s="18"/>
    </row>
    <row r="15" spans="1:19" ht="30.6" customHeight="1">
      <c r="A15" s="50">
        <v>9</v>
      </c>
      <c r="B15" s="19" t="s">
        <v>33</v>
      </c>
      <c r="C15" s="19" t="s">
        <v>34</v>
      </c>
      <c r="D15" s="60">
        <v>1398160661</v>
      </c>
      <c r="E15" s="60">
        <v>1398160661</v>
      </c>
      <c r="F15" s="60" t="s">
        <v>265</v>
      </c>
      <c r="G15" s="60" t="s">
        <v>266</v>
      </c>
      <c r="H15" s="60" t="s">
        <v>267</v>
      </c>
      <c r="I15" s="60" t="str">
        <f>+VLOOKUP(H15,backend!$D$1:$E$107,2,FALSE)</f>
        <v>Abruzzo</v>
      </c>
      <c r="J15" s="60" t="s">
        <v>33</v>
      </c>
      <c r="K15" s="60" t="s">
        <v>35</v>
      </c>
      <c r="L15" s="60" t="s">
        <v>36</v>
      </c>
      <c r="M15" s="19" t="s">
        <v>20</v>
      </c>
      <c r="N15" s="19"/>
      <c r="O15" s="17" t="s">
        <v>148</v>
      </c>
      <c r="P15" s="61" t="s">
        <v>147</v>
      </c>
      <c r="Q15" s="64" t="s">
        <v>139</v>
      </c>
      <c r="R15" s="8">
        <f>+VLOOKUP(Q15,backend!$A$4:$B$11,2,FALSE)</f>
        <v>0.1</v>
      </c>
      <c r="S15" s="18"/>
    </row>
    <row r="16" spans="1:19" ht="30.6" customHeight="1">
      <c r="A16" s="50">
        <v>11</v>
      </c>
      <c r="B16" s="19" t="s">
        <v>41</v>
      </c>
      <c r="C16" s="19" t="s">
        <v>42</v>
      </c>
      <c r="D16" s="60">
        <v>5902860484</v>
      </c>
      <c r="E16" s="60">
        <v>5902860484</v>
      </c>
      <c r="F16" s="60" t="s">
        <v>268</v>
      </c>
      <c r="G16" s="60" t="s">
        <v>269</v>
      </c>
      <c r="H16" s="60" t="s">
        <v>270</v>
      </c>
      <c r="I16" s="60" t="str">
        <f>+VLOOKUP(H16,backend!$D$1:$E$107,2,FALSE)</f>
        <v>Toscana</v>
      </c>
      <c r="J16" s="60" t="s">
        <v>41</v>
      </c>
      <c r="K16" s="60" t="s">
        <v>43</v>
      </c>
      <c r="L16" s="60" t="s">
        <v>44</v>
      </c>
      <c r="M16" s="19" t="s">
        <v>20</v>
      </c>
      <c r="N16" s="19"/>
      <c r="O16" s="17" t="s">
        <v>145</v>
      </c>
      <c r="P16" s="61" t="s">
        <v>150</v>
      </c>
      <c r="Q16" s="64" t="s">
        <v>139</v>
      </c>
      <c r="R16" s="8">
        <f>+VLOOKUP(Q16,backend!$A$4:$B$11,2,FALSE)</f>
        <v>0.1</v>
      </c>
      <c r="S16" s="18"/>
    </row>
    <row r="17" spans="1:19" ht="30.6" customHeight="1">
      <c r="A17" s="73">
        <v>12</v>
      </c>
      <c r="B17" s="19" t="s">
        <v>45</v>
      </c>
      <c r="C17" s="19" t="s">
        <v>46</v>
      </c>
      <c r="D17" s="60">
        <v>1121130197</v>
      </c>
      <c r="E17" s="60">
        <v>1121130197</v>
      </c>
      <c r="F17" s="60" t="s">
        <v>271</v>
      </c>
      <c r="G17" s="60">
        <v>0</v>
      </c>
      <c r="H17" s="60">
        <v>0</v>
      </c>
      <c r="I17" s="60"/>
      <c r="J17" s="60" t="s">
        <v>45</v>
      </c>
      <c r="K17" s="60" t="s">
        <v>47</v>
      </c>
      <c r="L17" s="60" t="s">
        <v>48</v>
      </c>
      <c r="M17" s="19" t="s">
        <v>20</v>
      </c>
      <c r="N17" s="19"/>
      <c r="O17" s="17" t="s">
        <v>143</v>
      </c>
      <c r="P17" s="61" t="s">
        <v>151</v>
      </c>
      <c r="Q17" s="64" t="s">
        <v>142</v>
      </c>
      <c r="R17" s="8">
        <f>+VLOOKUP(Q17,backend!$A$4:$B$11,2,FALSE)</f>
        <v>0.05</v>
      </c>
      <c r="S17" s="18"/>
    </row>
    <row r="18" spans="1:19" ht="30.6" customHeight="1">
      <c r="A18" s="50">
        <v>14</v>
      </c>
      <c r="B18" s="19" t="s">
        <v>53</v>
      </c>
      <c r="C18" s="19" t="s">
        <v>54</v>
      </c>
      <c r="D18" s="60">
        <v>262400427</v>
      </c>
      <c r="E18" s="60">
        <v>262400427</v>
      </c>
      <c r="F18" s="60" t="s">
        <v>275</v>
      </c>
      <c r="G18" s="60" t="s">
        <v>276</v>
      </c>
      <c r="H18" s="60" t="s">
        <v>277</v>
      </c>
      <c r="I18" s="60" t="str">
        <f>+VLOOKUP(H18,backend!$D$1:$E$107,2,FALSE)</f>
        <v>Marche</v>
      </c>
      <c r="J18" s="60" t="s">
        <v>53</v>
      </c>
      <c r="K18" s="60" t="s">
        <v>55</v>
      </c>
      <c r="L18" s="60" t="s">
        <v>56</v>
      </c>
      <c r="M18" s="19" t="s">
        <v>20</v>
      </c>
      <c r="N18" s="19"/>
      <c r="O18" s="17" t="s">
        <v>145</v>
      </c>
      <c r="P18" s="61" t="s">
        <v>153</v>
      </c>
      <c r="Q18" s="64" t="s">
        <v>149</v>
      </c>
      <c r="R18" s="52">
        <f>+VLOOKUP(Q18,backend!$A$4:$B$12,2,FALSE)</f>
        <v>0.15</v>
      </c>
      <c r="S18" s="18"/>
    </row>
    <row r="19" spans="1:19" ht="30.6" customHeight="1">
      <c r="A19" s="73">
        <v>16</v>
      </c>
      <c r="B19" s="19" t="s">
        <v>61</v>
      </c>
      <c r="C19" s="19" t="s">
        <v>62</v>
      </c>
      <c r="D19" s="60">
        <v>2633430356</v>
      </c>
      <c r="E19" s="60">
        <v>2633430356</v>
      </c>
      <c r="F19" s="60" t="s">
        <v>282</v>
      </c>
      <c r="G19" s="60" t="s">
        <v>283</v>
      </c>
      <c r="H19" s="60" t="s">
        <v>284</v>
      </c>
      <c r="I19" s="60" t="str">
        <f>+VLOOKUP(H19,backend!$D$1:$E$107,2,FALSE)</f>
        <v>Emilia-Romagna</v>
      </c>
      <c r="J19" s="60" t="s">
        <v>61</v>
      </c>
      <c r="K19" s="60" t="s">
        <v>63</v>
      </c>
      <c r="L19" s="60" t="s">
        <v>64</v>
      </c>
      <c r="M19" s="63" t="s">
        <v>20</v>
      </c>
      <c r="N19" s="63"/>
      <c r="O19" s="17" t="s">
        <v>137</v>
      </c>
      <c r="P19" s="61" t="s">
        <v>154</v>
      </c>
      <c r="Q19" s="64" t="s">
        <v>155</v>
      </c>
      <c r="R19" s="52">
        <f>+VLOOKUP(Q19,backend!$A$4:$B$12,2,FALSE)</f>
        <v>0</v>
      </c>
      <c r="S19" s="62"/>
    </row>
    <row r="20" spans="1:19" ht="30.6" customHeight="1">
      <c r="A20" s="50">
        <v>17</v>
      </c>
      <c r="B20" s="19" t="s">
        <v>65</v>
      </c>
      <c r="C20" s="19" t="s">
        <v>66</v>
      </c>
      <c r="D20" s="60" t="s">
        <v>285</v>
      </c>
      <c r="E20" s="60">
        <v>2051340764</v>
      </c>
      <c r="F20" s="60" t="s">
        <v>286</v>
      </c>
      <c r="G20" s="60" t="s">
        <v>287</v>
      </c>
      <c r="H20" s="60" t="s">
        <v>288</v>
      </c>
      <c r="I20" s="60" t="str">
        <f>+VLOOKUP(H20,backend!$D$1:$E$107,2,FALSE)</f>
        <v>Basilicata</v>
      </c>
      <c r="J20" s="60" t="s">
        <v>65</v>
      </c>
      <c r="K20" s="60" t="s">
        <v>67</v>
      </c>
      <c r="L20" s="60" t="s">
        <v>68</v>
      </c>
      <c r="M20" s="19" t="s">
        <v>20</v>
      </c>
      <c r="N20" s="19"/>
      <c r="O20" s="17" t="s">
        <v>145</v>
      </c>
      <c r="P20" s="61" t="s">
        <v>156</v>
      </c>
      <c r="Q20" s="64" t="s">
        <v>139</v>
      </c>
      <c r="R20" s="52">
        <f>+VLOOKUP(Q20,backend!$A$4:$B$12,2,FALSE)</f>
        <v>0.1</v>
      </c>
      <c r="S20" s="18"/>
    </row>
    <row r="21" spans="1:19" ht="30.6" customHeight="1">
      <c r="A21" s="50">
        <v>18</v>
      </c>
      <c r="B21" s="19" t="s">
        <v>69</v>
      </c>
      <c r="C21" s="19" t="s">
        <v>70</v>
      </c>
      <c r="D21" s="60">
        <v>532370301</v>
      </c>
      <c r="E21" s="60">
        <v>532370301</v>
      </c>
      <c r="F21" s="60" t="s">
        <v>289</v>
      </c>
      <c r="G21" s="60" t="s">
        <v>290</v>
      </c>
      <c r="H21" s="60" t="s">
        <v>291</v>
      </c>
      <c r="I21" s="60" t="str">
        <f>+VLOOKUP(H21,backend!$D$1:$E$107,2,FALSE)</f>
        <v>Friuli-Venezia Giulia</v>
      </c>
      <c r="J21" s="60" t="s">
        <v>69</v>
      </c>
      <c r="K21" s="60" t="s">
        <v>71</v>
      </c>
      <c r="L21" s="60" t="s">
        <v>72</v>
      </c>
      <c r="M21" s="19" t="s">
        <v>20</v>
      </c>
      <c r="N21" s="19"/>
      <c r="O21" s="17" t="s">
        <v>143</v>
      </c>
      <c r="P21" s="61" t="s">
        <v>157</v>
      </c>
      <c r="Q21" s="64" t="s">
        <v>142</v>
      </c>
      <c r="R21" s="52">
        <f>+VLOOKUP(Q21,backend!$A$4:$B$12,2,FALSE)</f>
        <v>0.05</v>
      </c>
      <c r="S21" s="18"/>
    </row>
    <row r="22" spans="1:19" ht="30.6" customHeight="1">
      <c r="A22" s="50">
        <v>19</v>
      </c>
      <c r="B22" s="19" t="s">
        <v>73</v>
      </c>
      <c r="C22" s="19" t="s">
        <v>74</v>
      </c>
      <c r="D22" s="60">
        <v>1377120637</v>
      </c>
      <c r="E22" s="60">
        <v>7675550631</v>
      </c>
      <c r="F22" s="60" t="s">
        <v>292</v>
      </c>
      <c r="G22" s="60" t="s">
        <v>293</v>
      </c>
      <c r="H22" s="60" t="s">
        <v>294</v>
      </c>
      <c r="I22" s="60" t="str">
        <f>+VLOOKUP(H22,backend!$D$1:$E$107,2,FALSE)</f>
        <v>Campania</v>
      </c>
      <c r="J22" s="60" t="s">
        <v>73</v>
      </c>
      <c r="K22" s="60" t="s">
        <v>75</v>
      </c>
      <c r="L22" s="60" t="s">
        <v>76</v>
      </c>
      <c r="M22" s="19" t="s">
        <v>20</v>
      </c>
      <c r="N22" s="19"/>
      <c r="O22" s="17" t="s">
        <v>137</v>
      </c>
      <c r="P22" s="61" t="s">
        <v>158</v>
      </c>
      <c r="Q22" s="64" t="s">
        <v>139</v>
      </c>
      <c r="R22" s="52">
        <f>+VLOOKUP(Q22,backend!$A$4:$B$12,2,FALSE)</f>
        <v>0.1</v>
      </c>
      <c r="S22" s="18"/>
    </row>
    <row r="23" spans="1:19" ht="30.6" customHeight="1">
      <c r="A23" s="50">
        <v>21</v>
      </c>
      <c r="B23" s="19" t="s">
        <v>81</v>
      </c>
      <c r="C23" s="19" t="s">
        <v>82</v>
      </c>
      <c r="D23" s="60" t="s">
        <v>297</v>
      </c>
      <c r="E23" s="60">
        <v>2904910805</v>
      </c>
      <c r="F23" s="60" t="s">
        <v>298</v>
      </c>
      <c r="G23" s="60" t="s">
        <v>299</v>
      </c>
      <c r="H23" s="60" t="s">
        <v>300</v>
      </c>
      <c r="I23" s="60" t="str">
        <f>+VLOOKUP(H23,backend!$D$1:$E$107,2,FALSE)</f>
        <v>Calabria</v>
      </c>
      <c r="J23" s="60" t="s">
        <v>81</v>
      </c>
      <c r="K23" s="60" t="s">
        <v>83</v>
      </c>
      <c r="L23" s="60" t="s">
        <v>84</v>
      </c>
      <c r="M23" s="19" t="s">
        <v>20</v>
      </c>
      <c r="N23" s="19"/>
      <c r="O23" s="17" t="s">
        <v>145</v>
      </c>
      <c r="P23" s="61" t="s">
        <v>160</v>
      </c>
      <c r="Q23" s="64" t="s">
        <v>139</v>
      </c>
      <c r="R23" s="52">
        <f>+VLOOKUP(Q23,backend!$A$4:$B$12,2,FALSE)</f>
        <v>0.1</v>
      </c>
      <c r="S23" s="18"/>
    </row>
    <row r="24" spans="1:19" ht="30.6" customHeight="1">
      <c r="A24" s="50">
        <v>23</v>
      </c>
      <c r="B24" s="19" t="s">
        <v>89</v>
      </c>
      <c r="C24" s="19" t="s">
        <v>90</v>
      </c>
      <c r="D24" s="60" t="s">
        <v>304</v>
      </c>
      <c r="E24" s="60">
        <v>4497180150</v>
      </c>
      <c r="F24" s="60" t="s">
        <v>305</v>
      </c>
      <c r="G24" s="60" t="s">
        <v>306</v>
      </c>
      <c r="H24" s="60" t="s">
        <v>307</v>
      </c>
      <c r="I24" s="60" t="str">
        <f>+VLOOKUP(H24,backend!$D$1:$E$107,2,FALSE)</f>
        <v>Lombardia</v>
      </c>
      <c r="J24" s="60" t="s">
        <v>89</v>
      </c>
      <c r="K24" s="60" t="s">
        <v>91</v>
      </c>
      <c r="L24" s="60" t="s">
        <v>92</v>
      </c>
      <c r="M24" s="19" t="s">
        <v>20</v>
      </c>
      <c r="N24" s="19"/>
      <c r="O24" s="17" t="s">
        <v>137</v>
      </c>
      <c r="P24" s="61" t="s">
        <v>162</v>
      </c>
      <c r="Q24" s="64" t="s">
        <v>163</v>
      </c>
      <c r="R24" s="52">
        <f>+VLOOKUP(Q24,backend!$A$4:$B$12,2,FALSE)</f>
        <v>0.3</v>
      </c>
      <c r="S24" s="18"/>
    </row>
    <row r="25" spans="1:19" ht="30.6" customHeight="1">
      <c r="A25" s="73">
        <v>24</v>
      </c>
      <c r="B25" s="19" t="s">
        <v>93</v>
      </c>
      <c r="C25" s="19" t="s">
        <v>94</v>
      </c>
      <c r="D25" s="60">
        <v>4175520230</v>
      </c>
      <c r="E25" s="60">
        <v>4175520230</v>
      </c>
      <c r="F25" s="60" t="s">
        <v>308</v>
      </c>
      <c r="G25" s="60" t="s">
        <v>309</v>
      </c>
      <c r="H25" s="60" t="s">
        <v>310</v>
      </c>
      <c r="I25" s="60" t="str">
        <f>+VLOOKUP(H25,backend!$D$1:$E$107,2,FALSE)</f>
        <v>Veneto</v>
      </c>
      <c r="J25" s="60" t="s">
        <v>93</v>
      </c>
      <c r="K25" s="60" t="s">
        <v>95</v>
      </c>
      <c r="L25" s="60" t="s">
        <v>96</v>
      </c>
      <c r="M25" s="19" t="s">
        <v>20</v>
      </c>
      <c r="N25" s="19"/>
      <c r="O25" s="17" t="s">
        <v>143</v>
      </c>
      <c r="P25" s="61" t="s">
        <v>164</v>
      </c>
      <c r="Q25" s="64" t="s">
        <v>142</v>
      </c>
      <c r="R25" s="52">
        <f>+VLOOKUP(Q25,backend!$A$4:$B$12,2,FALSE)</f>
        <v>0.05</v>
      </c>
      <c r="S25" s="18"/>
    </row>
    <row r="26" spans="1:19" ht="30.6" customHeight="1">
      <c r="A26" s="50">
        <v>25</v>
      </c>
      <c r="B26" s="19" t="s">
        <v>97</v>
      </c>
      <c r="C26" s="19" t="s">
        <v>98</v>
      </c>
      <c r="D26" s="60">
        <v>2994540108</v>
      </c>
      <c r="E26" s="60">
        <v>2994540108</v>
      </c>
      <c r="F26" s="60" t="s">
        <v>311</v>
      </c>
      <c r="G26" s="60" t="s">
        <v>312</v>
      </c>
      <c r="H26" s="60" t="s">
        <v>313</v>
      </c>
      <c r="I26" s="60" t="str">
        <f>+VLOOKUP(H26,backend!$D$1:$E$107,2,FALSE)</f>
        <v>Liguria</v>
      </c>
      <c r="J26" s="60" t="s">
        <v>97</v>
      </c>
      <c r="K26" s="60" t="s">
        <v>99</v>
      </c>
      <c r="L26" s="60" t="s">
        <v>100</v>
      </c>
      <c r="M26" s="19" t="s">
        <v>20</v>
      </c>
      <c r="N26" s="19"/>
      <c r="O26" s="17" t="s">
        <v>143</v>
      </c>
      <c r="P26" s="61" t="s">
        <v>165</v>
      </c>
      <c r="Q26" s="64" t="s">
        <v>142</v>
      </c>
      <c r="R26" s="52">
        <f>+VLOOKUP(Q26,backend!$A$4:$B$12,2,FALSE)</f>
        <v>0.05</v>
      </c>
      <c r="S26" s="62"/>
    </row>
    <row r="27" spans="1:19" ht="30.6" customHeight="1">
      <c r="A27" s="50">
        <v>26</v>
      </c>
      <c r="B27" s="19" t="s">
        <v>101</v>
      </c>
      <c r="C27" s="19" t="s">
        <v>102</v>
      </c>
      <c r="D27" s="60">
        <v>4850371214</v>
      </c>
      <c r="E27" s="60">
        <v>4850371214</v>
      </c>
      <c r="F27" s="60" t="s">
        <v>314</v>
      </c>
      <c r="G27" s="60" t="s">
        <v>293</v>
      </c>
      <c r="H27" s="60" t="s">
        <v>294</v>
      </c>
      <c r="I27" s="60" t="str">
        <f>+VLOOKUP(H27,backend!$D$1:$E$107,2,FALSE)</f>
        <v>Campania</v>
      </c>
      <c r="J27" s="60" t="s">
        <v>101</v>
      </c>
      <c r="K27" s="60" t="s">
        <v>103</v>
      </c>
      <c r="L27" s="60" t="s">
        <v>104</v>
      </c>
      <c r="M27" s="63" t="s">
        <v>20</v>
      </c>
      <c r="N27" s="63"/>
      <c r="O27" s="17" t="s">
        <v>145</v>
      </c>
      <c r="P27" s="61" t="s">
        <v>166</v>
      </c>
      <c r="Q27" s="64" t="s">
        <v>149</v>
      </c>
      <c r="R27" s="52">
        <f>+VLOOKUP(Q27,backend!$A$4:$B$12,2,FALSE)</f>
        <v>0.15</v>
      </c>
      <c r="S27" s="62"/>
    </row>
    <row r="28" spans="1:19" ht="30.6" customHeight="1">
      <c r="A28" s="50">
        <v>27</v>
      </c>
      <c r="B28" s="19" t="s">
        <v>105</v>
      </c>
      <c r="C28" s="19" t="s">
        <v>106</v>
      </c>
      <c r="D28" s="60">
        <v>4274960758</v>
      </c>
      <c r="E28" s="60">
        <v>4274960758</v>
      </c>
      <c r="F28" s="60" t="s">
        <v>315</v>
      </c>
      <c r="G28" s="60" t="s">
        <v>316</v>
      </c>
      <c r="H28" s="60" t="s">
        <v>317</v>
      </c>
      <c r="I28" s="60" t="str">
        <f>+VLOOKUP(H28,backend!$D$1:$E$107,2,FALSE)</f>
        <v>Puglia</v>
      </c>
      <c r="J28" s="60" t="s">
        <v>105</v>
      </c>
      <c r="K28" s="60" t="s">
        <v>107</v>
      </c>
      <c r="L28" s="60" t="s">
        <v>108</v>
      </c>
      <c r="M28" s="19" t="s">
        <v>20</v>
      </c>
      <c r="N28" s="19"/>
      <c r="O28" s="17" t="s">
        <v>143</v>
      </c>
      <c r="P28" s="61" t="s">
        <v>167</v>
      </c>
      <c r="Q28" s="64" t="s">
        <v>142</v>
      </c>
      <c r="R28" s="52">
        <f>+VLOOKUP(Q28,backend!$A$4:$B$12,2,FALSE)</f>
        <v>0.05</v>
      </c>
      <c r="S28" s="18"/>
    </row>
    <row r="29" spans="1:19" ht="30.6" customHeight="1">
      <c r="A29" s="73">
        <v>28</v>
      </c>
      <c r="B29" s="19" t="s">
        <v>109</v>
      </c>
      <c r="C29" s="19" t="s">
        <v>110</v>
      </c>
      <c r="D29" s="60">
        <v>5204430630</v>
      </c>
      <c r="E29" s="60">
        <v>5204430630</v>
      </c>
      <c r="F29" s="60" t="s">
        <v>318</v>
      </c>
      <c r="G29" s="60" t="s">
        <v>319</v>
      </c>
      <c r="H29" s="60" t="s">
        <v>294</v>
      </c>
      <c r="I29" s="60" t="str">
        <f>+VLOOKUP(H29,backend!$D$1:$E$107,2,FALSE)</f>
        <v>Campania</v>
      </c>
      <c r="J29" s="60" t="s">
        <v>109</v>
      </c>
      <c r="K29" s="60" t="s">
        <v>111</v>
      </c>
      <c r="L29" s="60" t="s">
        <v>112</v>
      </c>
      <c r="M29" s="19" t="s">
        <v>20</v>
      </c>
      <c r="N29" s="19"/>
      <c r="O29" s="17" t="s">
        <v>148</v>
      </c>
      <c r="P29" s="61" t="s">
        <v>168</v>
      </c>
      <c r="Q29" s="64" t="s">
        <v>149</v>
      </c>
      <c r="R29" s="52">
        <f>+VLOOKUP(Q29,backend!$A$4:$B$12,2,FALSE)</f>
        <v>0.15</v>
      </c>
      <c r="S29" s="18"/>
    </row>
    <row r="30" spans="1:19" ht="30.6" customHeight="1">
      <c r="A30" s="50">
        <v>30</v>
      </c>
      <c r="B30" s="19" t="s">
        <v>117</v>
      </c>
      <c r="C30" s="19" t="s">
        <v>118</v>
      </c>
      <c r="D30" s="60">
        <v>3765320969</v>
      </c>
      <c r="E30" s="60">
        <v>3765320969</v>
      </c>
      <c r="F30" s="60" t="s">
        <v>323</v>
      </c>
      <c r="G30" s="60" t="s">
        <v>324</v>
      </c>
      <c r="H30" s="60" t="s">
        <v>253</v>
      </c>
      <c r="I30" s="60" t="str">
        <f>+VLOOKUP(H30,backend!$D$1:$E$107,2,FALSE)</f>
        <v>Umbria</v>
      </c>
      <c r="J30" s="60" t="s">
        <v>117</v>
      </c>
      <c r="K30" s="60" t="s">
        <v>119</v>
      </c>
      <c r="L30" s="60" t="s">
        <v>120</v>
      </c>
      <c r="M30" s="19" t="s">
        <v>20</v>
      </c>
      <c r="N30" s="19"/>
      <c r="O30" s="17" t="s">
        <v>137</v>
      </c>
      <c r="P30" s="61" t="s">
        <v>169</v>
      </c>
      <c r="Q30" s="64" t="s">
        <v>149</v>
      </c>
      <c r="R30" s="52">
        <f>+VLOOKUP(Q30,backend!$A$4:$B$12,2,FALSE)</f>
        <v>0.15</v>
      </c>
      <c r="S30" s="18"/>
    </row>
    <row r="31" spans="1:19" ht="30.6" customHeight="1">
      <c r="A31" s="50">
        <v>31</v>
      </c>
      <c r="B31" s="19" t="s">
        <v>121</v>
      </c>
      <c r="C31" s="19" t="s">
        <v>122</v>
      </c>
      <c r="D31" s="60">
        <v>2127680797</v>
      </c>
      <c r="E31" s="60">
        <v>2127680797</v>
      </c>
      <c r="F31" s="60" t="s">
        <v>325</v>
      </c>
      <c r="G31" s="60" t="s">
        <v>326</v>
      </c>
      <c r="H31" s="60" t="s">
        <v>327</v>
      </c>
      <c r="I31" s="60" t="str">
        <f>+VLOOKUP(H31,backend!$D$1:$E$107,2,FALSE)</f>
        <v>Calabria</v>
      </c>
      <c r="J31" s="60" t="s">
        <v>121</v>
      </c>
      <c r="K31" s="60" t="s">
        <v>123</v>
      </c>
      <c r="L31" s="60" t="s">
        <v>124</v>
      </c>
      <c r="M31" s="19" t="s">
        <v>20</v>
      </c>
      <c r="N31" s="19"/>
      <c r="O31" s="17" t="s">
        <v>137</v>
      </c>
      <c r="P31" s="61" t="s">
        <v>170</v>
      </c>
      <c r="Q31" s="64" t="s">
        <v>149</v>
      </c>
      <c r="R31" s="52">
        <f>+VLOOKUP(Q31,backend!$A$4:$B$12,2,FALSE)</f>
        <v>0.15</v>
      </c>
      <c r="S31" s="18"/>
    </row>
    <row r="32" spans="1:19" ht="30.6" customHeight="1">
      <c r="A32" s="50">
        <v>33</v>
      </c>
      <c r="B32" s="19" t="s">
        <v>129</v>
      </c>
      <c r="C32" s="19" t="s">
        <v>130</v>
      </c>
      <c r="D32" s="60">
        <v>2008460368</v>
      </c>
      <c r="E32" s="60">
        <v>2008460368</v>
      </c>
      <c r="F32" s="60" t="s">
        <v>328</v>
      </c>
      <c r="G32" s="60" t="s">
        <v>329</v>
      </c>
      <c r="H32" s="60" t="s">
        <v>330</v>
      </c>
      <c r="I32" s="60" t="str">
        <f>+VLOOKUP(H32,backend!$D$1:$E$107,2,FALSE)</f>
        <v>Lombardia</v>
      </c>
      <c r="J32" s="60" t="s">
        <v>129</v>
      </c>
      <c r="K32" s="60" t="s">
        <v>131</v>
      </c>
      <c r="L32" s="60" t="s">
        <v>132</v>
      </c>
      <c r="M32" s="19" t="s">
        <v>20</v>
      </c>
      <c r="N32" s="19"/>
      <c r="O32" s="17" t="s">
        <v>137</v>
      </c>
      <c r="P32" s="61" t="s">
        <v>171</v>
      </c>
      <c r="Q32" s="64" t="s">
        <v>149</v>
      </c>
      <c r="R32" s="52">
        <f>+VLOOKUP(Q32,backend!$A$4:$B$12,2,FALSE)</f>
        <v>0.15</v>
      </c>
      <c r="S32" s="18"/>
    </row>
    <row r="33" spans="1:19" s="47" customFormat="1" ht="30.6" customHeight="1">
      <c r="A33" s="50">
        <v>35</v>
      </c>
      <c r="B33" s="63"/>
      <c r="C33" s="63" t="s">
        <v>446</v>
      </c>
      <c r="D33" s="60"/>
      <c r="E33" s="60"/>
      <c r="F33" s="60"/>
      <c r="G33" s="60"/>
      <c r="H33" s="60" t="s">
        <v>447</v>
      </c>
      <c r="I33" s="60" t="s">
        <v>448</v>
      </c>
      <c r="J33" s="60" t="s">
        <v>449</v>
      </c>
      <c r="K33" s="60" t="s">
        <v>450</v>
      </c>
      <c r="L33" s="60" t="s">
        <v>451</v>
      </c>
      <c r="M33" s="75"/>
      <c r="N33" s="75"/>
      <c r="O33" s="60" t="s">
        <v>145</v>
      </c>
      <c r="P33" s="80" t="s">
        <v>466</v>
      </c>
      <c r="Q33" s="79" t="s">
        <v>163</v>
      </c>
      <c r="R33" s="52">
        <f>+VLOOKUP(Q33,backend!$A$4:$B$12,2,FALSE)</f>
        <v>0.3</v>
      </c>
      <c r="S33" s="75"/>
    </row>
    <row r="34" spans="1:19" s="92" customFormat="1" ht="30.6" customHeight="1">
      <c r="A34" s="85">
        <v>8</v>
      </c>
      <c r="B34" s="86" t="s">
        <v>29</v>
      </c>
      <c r="C34" s="86" t="s">
        <v>30</v>
      </c>
      <c r="D34" s="87">
        <v>4649630268</v>
      </c>
      <c r="E34" s="87">
        <v>4649630268</v>
      </c>
      <c r="F34" s="87" t="s">
        <v>263</v>
      </c>
      <c r="G34" s="87" t="s">
        <v>264</v>
      </c>
      <c r="H34" s="87" t="s">
        <v>262</v>
      </c>
      <c r="I34" s="87" t="str">
        <f>+VLOOKUP(H34,backend!$D$1:$E$107,2,FALSE)</f>
        <v>Lombardia</v>
      </c>
      <c r="J34" s="87" t="s">
        <v>29</v>
      </c>
      <c r="K34" s="87" t="s">
        <v>31</v>
      </c>
      <c r="L34" s="87" t="s">
        <v>32</v>
      </c>
      <c r="M34" s="86" t="s">
        <v>20</v>
      </c>
      <c r="N34" s="86"/>
      <c r="O34" s="87" t="s">
        <v>145</v>
      </c>
      <c r="P34" s="88" t="s">
        <v>146</v>
      </c>
      <c r="Q34" s="89" t="s">
        <v>139</v>
      </c>
      <c r="R34" s="90">
        <f>+VLOOKUP(Q34,backend!$A$4:$B$11,2,FALSE)</f>
        <v>0.1</v>
      </c>
      <c r="S34" s="91" t="s">
        <v>471</v>
      </c>
    </row>
    <row r="35" spans="1:19" s="92" customFormat="1" ht="30.6" customHeight="1">
      <c r="A35" s="85">
        <v>5</v>
      </c>
      <c r="B35" s="86" t="s">
        <v>16</v>
      </c>
      <c r="C35" s="86" t="s">
        <v>17</v>
      </c>
      <c r="D35" s="87">
        <v>1932130790</v>
      </c>
      <c r="E35" s="87">
        <v>1932130790</v>
      </c>
      <c r="F35" s="87" t="s">
        <v>254</v>
      </c>
      <c r="G35" s="87" t="s">
        <v>255</v>
      </c>
      <c r="H35" s="87" t="s">
        <v>256</v>
      </c>
      <c r="I35" s="87" t="str">
        <f>+VLOOKUP(H35,backend!$D$1:$E$107,2,FALSE)</f>
        <v>Calabria</v>
      </c>
      <c r="J35" s="87" t="s">
        <v>16</v>
      </c>
      <c r="K35" s="87" t="s">
        <v>18</v>
      </c>
      <c r="L35" s="87" t="s">
        <v>19</v>
      </c>
      <c r="M35" s="86" t="s">
        <v>20</v>
      </c>
      <c r="N35" s="86"/>
      <c r="O35" s="87" t="s">
        <v>137</v>
      </c>
      <c r="P35" s="88" t="s">
        <v>138</v>
      </c>
      <c r="Q35" s="89" t="s">
        <v>139</v>
      </c>
      <c r="R35" s="90">
        <f>+VLOOKUP(Q35,backend!$A$4:$B$11,2,FALSE)</f>
        <v>0.1</v>
      </c>
      <c r="S35" s="91"/>
    </row>
    <row r="36" spans="1:19" s="92" customFormat="1" ht="30.6" customHeight="1">
      <c r="A36" s="85">
        <v>6</v>
      </c>
      <c r="B36" s="86" t="s">
        <v>21</v>
      </c>
      <c r="C36" s="86" t="s">
        <v>22</v>
      </c>
      <c r="D36" s="87">
        <v>5456010650</v>
      </c>
      <c r="E36" s="87">
        <v>5456010650</v>
      </c>
      <c r="F36" s="87" t="s">
        <v>257</v>
      </c>
      <c r="G36" s="87" t="s">
        <v>258</v>
      </c>
      <c r="H36" s="87" t="s">
        <v>259</v>
      </c>
      <c r="I36" s="87" t="str">
        <f>+VLOOKUP(H36,backend!$D$1:$E$107,2,FALSE)</f>
        <v>Campania</v>
      </c>
      <c r="J36" s="87" t="s">
        <v>21</v>
      </c>
      <c r="K36" s="87" t="s">
        <v>23</v>
      </c>
      <c r="L36" s="87" t="s">
        <v>24</v>
      </c>
      <c r="M36" s="86" t="s">
        <v>20</v>
      </c>
      <c r="N36" s="86"/>
      <c r="O36" s="87" t="s">
        <v>143</v>
      </c>
      <c r="P36" s="88" t="s">
        <v>141</v>
      </c>
      <c r="Q36" s="89" t="s">
        <v>142</v>
      </c>
      <c r="R36" s="90">
        <f>+VLOOKUP(Q36,backend!$A$4:$B$11,2,FALSE)</f>
        <v>0.05</v>
      </c>
      <c r="S36" s="91"/>
    </row>
    <row r="37" spans="1:19" s="92" customFormat="1" ht="30.6" customHeight="1">
      <c r="A37" s="93">
        <v>20</v>
      </c>
      <c r="B37" s="86" t="s">
        <v>77</v>
      </c>
      <c r="C37" s="86" t="s">
        <v>78</v>
      </c>
      <c r="D37" s="87">
        <v>2029130693</v>
      </c>
      <c r="E37" s="87">
        <v>2029130693</v>
      </c>
      <c r="F37" s="87" t="s">
        <v>295</v>
      </c>
      <c r="G37" s="87" t="s">
        <v>296</v>
      </c>
      <c r="H37" s="87" t="s">
        <v>238</v>
      </c>
      <c r="I37" s="87" t="str">
        <f>+VLOOKUP(H37,backend!$D$1:$E$107,2,FALSE)</f>
        <v>Abruzzo</v>
      </c>
      <c r="J37" s="87" t="s">
        <v>77</v>
      </c>
      <c r="K37" s="87" t="s">
        <v>79</v>
      </c>
      <c r="L37" s="87" t="s">
        <v>80</v>
      </c>
      <c r="M37" s="86" t="s">
        <v>20</v>
      </c>
      <c r="N37" s="86"/>
      <c r="O37" s="87" t="s">
        <v>137</v>
      </c>
      <c r="P37" s="88" t="s">
        <v>159</v>
      </c>
      <c r="Q37" s="89" t="s">
        <v>139</v>
      </c>
      <c r="R37" s="90">
        <f>+VLOOKUP(Q37,backend!$A$4:$B$12,2,FALSE)</f>
        <v>0.1</v>
      </c>
      <c r="S37" s="91"/>
    </row>
  </sheetData>
  <autoFilter ref="A1:S37"/>
  <conditionalFormatting sqref="R6:R7">
    <cfRule type="dataBar" priority="9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{2F30DAE5-79BF-46F5-A858-17C74AB93AD9}</x14:id>
        </ext>
      </extLst>
    </cfRule>
  </conditionalFormatting>
  <conditionalFormatting sqref="R8:R9">
    <cfRule type="dataBar" priority="8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{D136D270-290A-461A-A2E3-582EB92404A6}</x14:id>
        </ext>
      </extLst>
    </cfRule>
  </conditionalFormatting>
  <conditionalFormatting sqref="R10">
    <cfRule type="dataBar" priority="7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{4DF7C1BC-D206-4020-A32C-A54B2EB28E74}</x14:id>
        </ext>
      </extLst>
    </cfRule>
  </conditionalFormatting>
  <conditionalFormatting sqref="R11">
    <cfRule type="dataBar" priority="6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{A40BCA51-377C-439D-AC1F-914DBA7B6AEA}</x14:id>
        </ext>
      </extLst>
    </cfRule>
  </conditionalFormatting>
  <conditionalFormatting sqref="R35:R44 R2:R5 R14:R33">
    <cfRule type="dataBar" priority="20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{FCB45C0F-4DC4-41BE-AEEA-E0CBDB8AF6BE}</x14:id>
        </ext>
      </extLst>
    </cfRule>
  </conditionalFormatting>
  <conditionalFormatting sqref="R34">
    <cfRule type="dataBar" priority="5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{35D110C1-178B-4E49-8E0D-0E05E03C5FA5}</x14:id>
        </ext>
      </extLst>
    </cfRule>
  </conditionalFormatting>
  <conditionalFormatting sqref="R12">
    <cfRule type="dataBar" priority="3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{E1D7D938-F752-47D5-9765-B7807A762C43}</x14:id>
        </ext>
      </extLst>
    </cfRule>
  </conditionalFormatting>
  <conditionalFormatting sqref="R13">
    <cfRule type="dataBar" priority="1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{012F775B-E085-40B7-9998-F57CB1D00326}</x14:id>
        </ext>
      </extLst>
    </cfRule>
  </conditionalFormatting>
  <hyperlinks>
    <hyperlink ref="K33" r:id="rId1" display="mailto:info@scandinaviandesign.it"/>
    <hyperlink ref="L33" r:id="rId2" display="mailto:scandinaviandesign@pec.it"/>
  </hyperlinks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3"/>
  <headerFoot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30DAE5-79BF-46F5-A858-17C74AB93AD9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R6:R7</xm:sqref>
        </x14:conditionalFormatting>
        <x14:conditionalFormatting xmlns:xm="http://schemas.microsoft.com/office/excel/2006/main">
          <x14:cfRule type="dataBar" id="{D136D270-290A-461A-A2E3-582EB92404A6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R8:R9</xm:sqref>
        </x14:conditionalFormatting>
        <x14:conditionalFormatting xmlns:xm="http://schemas.microsoft.com/office/excel/2006/main">
          <x14:cfRule type="dataBar" id="{4DF7C1BC-D206-4020-A32C-A54B2EB28E74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R10</xm:sqref>
        </x14:conditionalFormatting>
        <x14:conditionalFormatting xmlns:xm="http://schemas.microsoft.com/office/excel/2006/main">
          <x14:cfRule type="dataBar" id="{A40BCA51-377C-439D-AC1F-914DBA7B6AEA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R11</xm:sqref>
        </x14:conditionalFormatting>
        <x14:conditionalFormatting xmlns:xm="http://schemas.microsoft.com/office/excel/2006/main">
          <x14:cfRule type="dataBar" id="{FCB45C0F-4DC4-41BE-AEEA-E0CBDB8AF6BE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R35:R44 R2:R5 R14:R33</xm:sqref>
        </x14:conditionalFormatting>
        <x14:conditionalFormatting xmlns:xm="http://schemas.microsoft.com/office/excel/2006/main">
          <x14:cfRule type="dataBar" id="{35D110C1-178B-4E49-8E0D-0E05E03C5FA5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R34</xm:sqref>
        </x14:conditionalFormatting>
        <x14:conditionalFormatting xmlns:xm="http://schemas.microsoft.com/office/excel/2006/main">
          <x14:cfRule type="dataBar" id="{E1D7D938-F752-47D5-9765-B7807A762C43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R12</xm:sqref>
        </x14:conditionalFormatting>
        <x14:conditionalFormatting xmlns:xm="http://schemas.microsoft.com/office/excel/2006/main">
          <x14:cfRule type="dataBar" id="{012F775B-E085-40B7-9998-F57CB1D00326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R13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379B-873E-46D0-AA70-6D0496C7C8FA}">
  <sheetPr>
    <pageSetUpPr fitToPage="1"/>
  </sheetPr>
  <dimension ref="A1:P78"/>
  <sheetViews>
    <sheetView workbookViewId="0" topLeftCell="A1">
      <selection activeCell="B8" sqref="B8"/>
    </sheetView>
  </sheetViews>
  <sheetFormatPr defaultColWidth="9.140625" defaultRowHeight="15"/>
  <cols>
    <col min="1" max="1" width="13.57421875" style="0" customWidth="1"/>
    <col min="2" max="3" width="10.421875" style="0" customWidth="1"/>
    <col min="12" max="14" width="8.00390625" style="0" customWidth="1"/>
  </cols>
  <sheetData>
    <row r="1" spans="1:10" s="47" customFormat="1" ht="15">
      <c r="A1" s="121" t="s">
        <v>467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2:10" s="47" customFormat="1" ht="67.5">
      <c r="B2" s="81" t="s">
        <v>172</v>
      </c>
      <c r="C2" s="81" t="s">
        <v>179</v>
      </c>
      <c r="D2" s="81" t="s">
        <v>152</v>
      </c>
      <c r="E2" s="81" t="s">
        <v>163</v>
      </c>
      <c r="F2" s="81" t="s">
        <v>149</v>
      </c>
      <c r="G2" s="81" t="s">
        <v>139</v>
      </c>
      <c r="H2" s="81" t="s">
        <v>161</v>
      </c>
      <c r="I2" s="81" t="s">
        <v>142</v>
      </c>
      <c r="J2" s="81" t="s">
        <v>155</v>
      </c>
    </row>
    <row r="3" spans="2:10" s="47" customFormat="1" ht="15">
      <c r="B3" s="52">
        <v>1</v>
      </c>
      <c r="C3" s="51">
        <v>0.85</v>
      </c>
      <c r="D3" s="52">
        <v>0.7</v>
      </c>
      <c r="E3" s="52">
        <v>0.3</v>
      </c>
      <c r="F3" s="52">
        <v>0.15</v>
      </c>
      <c r="G3" s="52">
        <v>0.1</v>
      </c>
      <c r="H3" s="52">
        <v>0.07</v>
      </c>
      <c r="I3" s="52">
        <v>0.05</v>
      </c>
      <c r="J3" s="52">
        <v>0</v>
      </c>
    </row>
    <row r="4" spans="1:15" s="47" customFormat="1" ht="15">
      <c r="A4" s="57" t="s">
        <v>137</v>
      </c>
      <c r="B4" s="55">
        <f>+COUNTIFS('dettaglio log'!O:O,RIEPILOGO!A4,'dettaglio log'!R:R,RIEPILOGO!B3)</f>
        <v>6</v>
      </c>
      <c r="C4" s="56">
        <f>+COUNTIFS('dettaglio log'!O:O,RIEPILOGO!A4,'dettaglio log'!R:R,RIEPILOGO!C3)</f>
        <v>0</v>
      </c>
      <c r="D4" s="56">
        <f>+COUNTIFS('dettaglio log'!O:O,RIEPILOGO!A4,'dettaglio log'!R:R,RIEPILOGO!D3)</f>
        <v>0</v>
      </c>
      <c r="E4" s="56">
        <f>+COUNTIFS('dettaglio log'!O:O,RIEPILOGO!A4,'dettaglio log'!R:R,RIEPILOGO!E3)</f>
        <v>1</v>
      </c>
      <c r="F4" s="56">
        <f>+COUNTIFS('dettaglio log'!O:O,RIEPILOGO!A4,'dettaglio log'!R:R,RIEPILOGO!F3)</f>
        <v>3</v>
      </c>
      <c r="G4" s="56">
        <f>+COUNTIFS('dettaglio log'!O:O,RIEPILOGO!A4,'dettaglio log'!R:R,RIEPILOGO!G3)</f>
        <v>3</v>
      </c>
      <c r="H4" s="56">
        <f>+COUNTIFS('dettaglio log'!O:O,RIEPILOGO!A4,'dettaglio log'!R:R,RIEPILOGO!H3)</f>
        <v>0</v>
      </c>
      <c r="I4" s="56">
        <f>+COUNTIFS('dettaglio log'!O:O,RIEPILOGO!A4,'dettaglio log'!R:R,RIEPILOGO!I3)</f>
        <v>0</v>
      </c>
      <c r="J4" s="56">
        <f>+COUNTIFS('dettaglio log'!O:O,RIEPILOGO!A4,'dettaglio log'!R:R,RIEPILOGO!J3)</f>
        <v>1</v>
      </c>
      <c r="K4" s="56">
        <f>SUM(B4:J4)</f>
        <v>14</v>
      </c>
      <c r="L4" s="122"/>
      <c r="M4" s="122"/>
      <c r="N4" s="122"/>
      <c r="O4" s="122"/>
    </row>
    <row r="5" spans="1:15" s="47" customFormat="1" ht="15">
      <c r="A5" s="57" t="s">
        <v>148</v>
      </c>
      <c r="B5" s="55">
        <f>+COUNTIFS('dettaglio log'!O:O,RIEPILOGO!A5,'dettaglio log'!R:R,RIEPILOGO!B3)</f>
        <v>4</v>
      </c>
      <c r="C5" s="56">
        <f>+COUNTIFS('dettaglio log'!O:O,RIEPILOGO!A5,'dettaglio log'!R:R,RIEPILOGO!C3)</f>
        <v>0</v>
      </c>
      <c r="D5" s="56">
        <f>+COUNTIFS('dettaglio log'!O:O,RIEPILOGO!A5,'dettaglio log'!R:R,RIEPILOGO!D3)</f>
        <v>0</v>
      </c>
      <c r="E5" s="28">
        <f>+COUNTIFS('dettaglio log'!O:O,RIEPILOGO!A5,'dettaglio log'!R:R,RIEPILOGO!E3)</f>
        <v>0</v>
      </c>
      <c r="F5" s="56">
        <f>+COUNTIFS('dettaglio log'!O:O,RIEPILOGO!A5,'dettaglio log'!R:R,RIEPILOGO!F3)</f>
        <v>1</v>
      </c>
      <c r="G5" s="56">
        <f>+COUNTIFS('dettaglio log'!O:O,RIEPILOGO!A5,'dettaglio log'!R:R,RIEPILOGO!G3)</f>
        <v>1</v>
      </c>
      <c r="H5" s="56">
        <f>+COUNTIFS('dettaglio log'!O:O,RIEPILOGO!A5,'dettaglio log'!R:R,RIEPILOGO!H3)</f>
        <v>0</v>
      </c>
      <c r="I5" s="56">
        <f>+COUNTIFS('dettaglio log'!O:O,RIEPILOGO!A5,'dettaglio log'!R:R,RIEPILOGO!I3)</f>
        <v>0</v>
      </c>
      <c r="J5" s="56">
        <f>+COUNTIFS('dettaglio log'!O:O,RIEPILOGO!A5,'dettaglio log'!R:R,RIEPILOGO!J3)</f>
        <v>0</v>
      </c>
      <c r="K5" s="56">
        <f aca="true" t="shared" si="0" ref="K5:K8">SUM(B5:J5)</f>
        <v>6</v>
      </c>
      <c r="L5" s="122"/>
      <c r="M5" s="122"/>
      <c r="N5" s="122"/>
      <c r="O5" s="122"/>
    </row>
    <row r="6" spans="1:15" s="47" customFormat="1" ht="24">
      <c r="A6" s="57" t="s">
        <v>145</v>
      </c>
      <c r="B6" s="55">
        <f>+COUNTIFS('dettaglio log'!O:O,RIEPILOGO!A6,'dettaglio log'!R:R,RIEPILOGO!B3)</f>
        <v>2</v>
      </c>
      <c r="C6" s="56">
        <f>+COUNTIFS('dettaglio log'!O:O,RIEPILOGO!A6,'dettaglio log'!R:R,RIEPILOGO!C3)</f>
        <v>0</v>
      </c>
      <c r="D6" s="56">
        <f>+COUNTIFS('dettaglio log'!O:O,RIEPILOGO!A6,'dettaglio log'!R:R,RIEPILOGO!D3)</f>
        <v>0</v>
      </c>
      <c r="E6" s="56">
        <f>+COUNTIFS('dettaglio log'!O:O,RIEPILOGO!A6,'dettaglio log'!R:R,RIEPILOGO!E3)</f>
        <v>1</v>
      </c>
      <c r="F6" s="56">
        <f>+COUNTIFS('dettaglio log'!O:O,RIEPILOGO!A6,'dettaglio log'!R:R,RIEPILOGO!F3)</f>
        <v>2</v>
      </c>
      <c r="G6" s="28">
        <f>+COUNTIFS('dettaglio log'!O:O,RIEPILOGO!A6,'dettaglio log'!R:R,RIEPILOGO!G3)</f>
        <v>4</v>
      </c>
      <c r="H6" s="56">
        <f>+COUNTIFS('dettaglio log'!O:O,RIEPILOGO!A6,'dettaglio log'!R:R,RIEPILOGO!H3)</f>
        <v>0</v>
      </c>
      <c r="I6" s="56">
        <f>+COUNTIFS('dettaglio log'!O:O,RIEPILOGO!A6,'dettaglio log'!R:R,RIEPILOGO!I3)</f>
        <v>0</v>
      </c>
      <c r="J6" s="56">
        <f>+COUNTIFS('dettaglio log'!O:O,RIEPILOGO!A6,'dettaglio log'!R:R,RIEPILOGO!J3)</f>
        <v>0</v>
      </c>
      <c r="K6" s="56">
        <f t="shared" si="0"/>
        <v>9</v>
      </c>
      <c r="L6" s="122"/>
      <c r="M6" s="122"/>
      <c r="N6" s="122"/>
      <c r="O6" s="122"/>
    </row>
    <row r="7" spans="1:15" s="47" customFormat="1" ht="15">
      <c r="A7" s="57" t="s">
        <v>143</v>
      </c>
      <c r="B7" s="56">
        <f>+COUNTIFS('dettaglio log'!O:O,RIEPILOGO!A7,'dettaglio log'!R:R,RIEPILOGO!B3)</f>
        <v>0</v>
      </c>
      <c r="C7" s="56">
        <f>+COUNTIFS('dettaglio log'!O:O,RIEPILOGO!A7,'dettaglio log'!R:R,RIEPILOGO!C3)</f>
        <v>0</v>
      </c>
      <c r="D7" s="56">
        <f>+COUNTIFS('dettaglio log'!O:O,RIEPILOGO!A7,'dettaglio log'!R:R,RIEPILOGO!D3)</f>
        <v>0</v>
      </c>
      <c r="E7" s="56">
        <f>+COUNTIFS('dettaglio log'!O:O,RIEPILOGO!A7,'dettaglio log'!R:R,RIEPILOGO!E3)</f>
        <v>0</v>
      </c>
      <c r="F7" s="56">
        <f>+COUNTIFS('dettaglio log'!O:O,RIEPILOGO!A7,'dettaglio log'!R:R,RIEPILOGO!F3)</f>
        <v>0</v>
      </c>
      <c r="G7" s="56">
        <f>+COUNTIFS('dettaglio log'!O:O,RIEPILOGO!A7,'dettaglio log'!R:R,RIEPILOGO!G3)</f>
        <v>0</v>
      </c>
      <c r="H7" s="56">
        <f>+COUNTIFS('dettaglio log'!O:O,RIEPILOGO!A7,'dettaglio log'!R:R,RIEPILOGO!H3)</f>
        <v>0</v>
      </c>
      <c r="I7" s="56">
        <f>+COUNTIFS('dettaglio log'!O:O,RIEPILOGO!A7,'dettaglio log'!R:R,RIEPILOGO!I3)</f>
        <v>7</v>
      </c>
      <c r="J7" s="56">
        <f>+COUNTIFS('dettaglio log'!O:O,RIEPILOGO!A7,'dettaglio log'!R:R,RIEPILOGO!J3)</f>
        <v>0</v>
      </c>
      <c r="K7" s="56">
        <f t="shared" si="0"/>
        <v>7</v>
      </c>
      <c r="L7" s="122"/>
      <c r="M7" s="122"/>
      <c r="N7" s="122"/>
      <c r="O7" s="122"/>
    </row>
    <row r="8" spans="1:11" s="47" customFormat="1" ht="15.75" thickBot="1">
      <c r="A8" s="57" t="s">
        <v>176</v>
      </c>
      <c r="B8" s="82">
        <f>SUM(B4:B7)</f>
        <v>12</v>
      </c>
      <c r="C8" s="82">
        <f aca="true" t="shared" si="1" ref="C8">SUM(C4:C7)</f>
        <v>0</v>
      </c>
      <c r="D8" s="82">
        <f aca="true" t="shared" si="2" ref="D8">SUM(D4:D7)</f>
        <v>0</v>
      </c>
      <c r="E8" s="82">
        <f aca="true" t="shared" si="3" ref="E8">SUM(E4:E7)</f>
        <v>2</v>
      </c>
      <c r="F8" s="82">
        <f aca="true" t="shared" si="4" ref="F8">SUM(F4:F7)</f>
        <v>6</v>
      </c>
      <c r="G8" s="82">
        <f aca="true" t="shared" si="5" ref="G8">SUM(G4:G7)</f>
        <v>8</v>
      </c>
      <c r="H8" s="82">
        <f aca="true" t="shared" si="6" ref="H8">SUM(H4:H7)</f>
        <v>0</v>
      </c>
      <c r="I8" s="82">
        <f aca="true" t="shared" si="7" ref="I8">SUM(I4:I7)</f>
        <v>7</v>
      </c>
      <c r="J8" s="82">
        <f aca="true" t="shared" si="8" ref="J8">SUM(J4:J7)</f>
        <v>1</v>
      </c>
      <c r="K8" s="56">
        <f t="shared" si="0"/>
        <v>36</v>
      </c>
    </row>
    <row r="9" spans="1:11" s="47" customFormat="1" ht="15.75" thickTop="1">
      <c r="A9" s="57"/>
      <c r="B9" s="83"/>
      <c r="C9" s="83"/>
      <c r="D9" s="83"/>
      <c r="E9" s="83"/>
      <c r="F9" s="83"/>
      <c r="G9" s="83"/>
      <c r="H9" s="83"/>
      <c r="I9" s="83"/>
      <c r="J9" s="83"/>
      <c r="K9" s="56"/>
    </row>
    <row r="10" spans="1:10" s="47" customFormat="1" ht="15">
      <c r="A10" s="121" t="s">
        <v>465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2:10" s="47" customFormat="1" ht="67.5">
      <c r="B11" s="76" t="s">
        <v>172</v>
      </c>
      <c r="C11" s="76" t="s">
        <v>179</v>
      </c>
      <c r="D11" s="76" t="s">
        <v>152</v>
      </c>
      <c r="E11" s="76" t="s">
        <v>163</v>
      </c>
      <c r="F11" s="76" t="s">
        <v>149</v>
      </c>
      <c r="G11" s="76" t="s">
        <v>139</v>
      </c>
      <c r="H11" s="76" t="s">
        <v>161</v>
      </c>
      <c r="I11" s="76" t="s">
        <v>142</v>
      </c>
      <c r="J11" s="76" t="s">
        <v>155</v>
      </c>
    </row>
    <row r="12" spans="2:10" s="47" customFormat="1" ht="15">
      <c r="B12" s="52">
        <v>1</v>
      </c>
      <c r="C12" s="51">
        <v>0.85</v>
      </c>
      <c r="D12" s="52">
        <v>0.7</v>
      </c>
      <c r="E12" s="52">
        <v>0.3</v>
      </c>
      <c r="F12" s="52">
        <v>0.15</v>
      </c>
      <c r="G12" s="52">
        <v>0.1</v>
      </c>
      <c r="H12" s="52">
        <v>0.07</v>
      </c>
      <c r="I12" s="52">
        <v>0.05</v>
      </c>
      <c r="J12" s="52">
        <v>0</v>
      </c>
    </row>
    <row r="13" spans="1:15" s="47" customFormat="1" ht="15">
      <c r="A13" s="57" t="s">
        <v>137</v>
      </c>
      <c r="B13" s="55">
        <v>5</v>
      </c>
      <c r="C13" s="56">
        <v>0</v>
      </c>
      <c r="D13" s="56">
        <v>1</v>
      </c>
      <c r="E13" s="56">
        <v>1</v>
      </c>
      <c r="F13" s="56">
        <v>3</v>
      </c>
      <c r="G13" s="56">
        <v>3</v>
      </c>
      <c r="H13" s="56">
        <v>0</v>
      </c>
      <c r="I13" s="56">
        <v>0</v>
      </c>
      <c r="J13" s="56">
        <v>1</v>
      </c>
      <c r="K13" s="56">
        <f>SUM(B13:J13)</f>
        <v>14</v>
      </c>
      <c r="L13" s="122" t="s">
        <v>460</v>
      </c>
      <c r="M13" s="122"/>
      <c r="N13" s="122"/>
      <c r="O13" s="122"/>
    </row>
    <row r="14" spans="1:15" s="47" customFormat="1" ht="15">
      <c r="A14" s="57" t="s">
        <v>148</v>
      </c>
      <c r="B14" s="55">
        <v>2</v>
      </c>
      <c r="C14" s="56">
        <v>0</v>
      </c>
      <c r="D14" s="56">
        <v>0</v>
      </c>
      <c r="E14" s="28">
        <v>2</v>
      </c>
      <c r="F14" s="56">
        <v>1</v>
      </c>
      <c r="G14" s="56">
        <v>1</v>
      </c>
      <c r="H14" s="56">
        <v>0</v>
      </c>
      <c r="I14" s="56">
        <v>0</v>
      </c>
      <c r="J14" s="56">
        <v>0</v>
      </c>
      <c r="K14" s="56">
        <f aca="true" t="shared" si="9" ref="K14:K17">SUM(B14:J14)</f>
        <v>6</v>
      </c>
      <c r="L14" s="122"/>
      <c r="M14" s="122"/>
      <c r="N14" s="122"/>
      <c r="O14" s="122"/>
    </row>
    <row r="15" spans="1:15" s="47" customFormat="1" ht="24">
      <c r="A15" s="57" t="s">
        <v>145</v>
      </c>
      <c r="B15" s="55">
        <v>1</v>
      </c>
      <c r="C15" s="56">
        <v>1</v>
      </c>
      <c r="D15" s="56">
        <v>0</v>
      </c>
      <c r="E15" s="56">
        <v>1</v>
      </c>
      <c r="F15" s="56">
        <v>2</v>
      </c>
      <c r="G15" s="28">
        <v>4</v>
      </c>
      <c r="H15" s="56">
        <v>0</v>
      </c>
      <c r="I15" s="56">
        <v>0</v>
      </c>
      <c r="J15" s="56">
        <v>0</v>
      </c>
      <c r="K15" s="56">
        <f t="shared" si="9"/>
        <v>9</v>
      </c>
      <c r="L15" s="122"/>
      <c r="M15" s="122"/>
      <c r="N15" s="122"/>
      <c r="O15" s="122"/>
    </row>
    <row r="16" spans="1:15" s="47" customFormat="1" ht="15">
      <c r="A16" s="57" t="s">
        <v>143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7</v>
      </c>
      <c r="J16" s="56">
        <v>0</v>
      </c>
      <c r="K16" s="56">
        <f t="shared" si="9"/>
        <v>7</v>
      </c>
      <c r="L16" s="122"/>
      <c r="M16" s="122"/>
      <c r="N16" s="122"/>
      <c r="O16" s="122"/>
    </row>
    <row r="17" spans="1:11" s="47" customFormat="1" ht="15.75" thickBot="1">
      <c r="A17" s="57" t="s">
        <v>176</v>
      </c>
      <c r="B17" s="82">
        <v>8</v>
      </c>
      <c r="C17" s="82">
        <v>1</v>
      </c>
      <c r="D17" s="82">
        <v>1</v>
      </c>
      <c r="E17" s="82">
        <v>4</v>
      </c>
      <c r="F17" s="82">
        <v>6</v>
      </c>
      <c r="G17" s="82">
        <v>8</v>
      </c>
      <c r="H17" s="82">
        <v>0</v>
      </c>
      <c r="I17" s="82">
        <v>7</v>
      </c>
      <c r="J17" s="82">
        <v>1</v>
      </c>
      <c r="K17" s="56">
        <f t="shared" si="9"/>
        <v>36</v>
      </c>
    </row>
    <row r="18" s="47" customFormat="1" ht="15.75" thickTop="1"/>
    <row r="19" spans="1:10" s="47" customFormat="1" ht="15">
      <c r="A19" s="121" t="s">
        <v>453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0" spans="2:10" s="47" customFormat="1" ht="67.5">
      <c r="B20" s="81" t="s">
        <v>172</v>
      </c>
      <c r="C20" s="81" t="s">
        <v>179</v>
      </c>
      <c r="D20" s="81" t="s">
        <v>152</v>
      </c>
      <c r="E20" s="81" t="s">
        <v>163</v>
      </c>
      <c r="F20" s="81" t="s">
        <v>149</v>
      </c>
      <c r="G20" s="81" t="s">
        <v>139</v>
      </c>
      <c r="H20" s="81" t="s">
        <v>161</v>
      </c>
      <c r="I20" s="81" t="s">
        <v>142</v>
      </c>
      <c r="J20" s="81" t="s">
        <v>155</v>
      </c>
    </row>
    <row r="21" spans="2:10" s="47" customFormat="1" ht="15">
      <c r="B21" s="52">
        <v>1</v>
      </c>
      <c r="C21" s="51">
        <v>0.85</v>
      </c>
      <c r="D21" s="52">
        <v>0.7</v>
      </c>
      <c r="E21" s="52">
        <v>0.3</v>
      </c>
      <c r="F21" s="52">
        <v>0.15</v>
      </c>
      <c r="G21" s="52">
        <v>0.1</v>
      </c>
      <c r="H21" s="52">
        <v>0.07</v>
      </c>
      <c r="I21" s="52">
        <v>0.05</v>
      </c>
      <c r="J21" s="52">
        <v>0</v>
      </c>
    </row>
    <row r="22" spans="1:15" s="47" customFormat="1" ht="15">
      <c r="A22" s="57" t="s">
        <v>137</v>
      </c>
      <c r="B22" s="55" t="e">
        <f>+COUNTIFS('[1]dettaglio log'!O:O,'[1]RIEPILOGO'!A13,'[1]dettaglio log'!R:R,'[1]RIEPILOGO'!B12)</f>
        <v>#VALUE!</v>
      </c>
      <c r="C22" s="55" t="e">
        <f>+COUNTIFS('[1]dettaglio log'!O:O,'[1]RIEPILOGO'!A13,'[1]dettaglio log'!R:R,'[1]RIEPILOGO'!C12)</f>
        <v>#VALUE!</v>
      </c>
      <c r="D22" s="56" t="e">
        <f>+COUNTIFS('[1]dettaglio log'!O:O,'[1]RIEPILOGO'!A13,'[1]dettaglio log'!R:R,'[1]RIEPILOGO'!D12)</f>
        <v>#VALUE!</v>
      </c>
      <c r="E22" s="56" t="e">
        <f>+COUNTIFS('[1]dettaglio log'!O:O,'[1]RIEPILOGO'!A13,'[1]dettaglio log'!R:R,'[1]RIEPILOGO'!E12)</f>
        <v>#VALUE!</v>
      </c>
      <c r="F22" s="56" t="e">
        <f>+COUNTIFS('[1]dettaglio log'!O:O,'[1]RIEPILOGO'!A13,'[1]dettaglio log'!R:R,'[1]RIEPILOGO'!F12)</f>
        <v>#VALUE!</v>
      </c>
      <c r="G22" s="56" t="e">
        <f>+COUNTIFS('[1]dettaglio log'!O:O,'[1]RIEPILOGO'!A13,'[1]dettaglio log'!R:R,'[1]RIEPILOGO'!G12)</f>
        <v>#VALUE!</v>
      </c>
      <c r="H22" s="56" t="e">
        <f>+COUNTIFS('[1]dettaglio log'!O:O,'[1]RIEPILOGO'!A13,'[1]dettaglio log'!R:R,'[1]RIEPILOGO'!H12)</f>
        <v>#VALUE!</v>
      </c>
      <c r="I22" s="56" t="e">
        <f>+COUNTIFS('[1]dettaglio log'!O:O,'[1]RIEPILOGO'!A13,'[1]dettaglio log'!R:R,'[1]RIEPILOGO'!I12)</f>
        <v>#VALUE!</v>
      </c>
      <c r="J22" s="56" t="e">
        <f>+COUNTIFS('[1]dettaglio log'!O:O,'[1]RIEPILOGO'!A13,'[1]dettaglio log'!R:R,'[1]RIEPILOGO'!J12)</f>
        <v>#VALUE!</v>
      </c>
      <c r="K22" s="56" t="e">
        <f>SUM(B22:J22)</f>
        <v>#VALUE!</v>
      </c>
      <c r="L22" s="122" t="s">
        <v>452</v>
      </c>
      <c r="M22" s="122"/>
      <c r="N22" s="122"/>
      <c r="O22" s="122"/>
    </row>
    <row r="23" spans="1:15" s="47" customFormat="1" ht="15">
      <c r="A23" s="57" t="s">
        <v>148</v>
      </c>
      <c r="B23" s="55" t="e">
        <f>+COUNTIFS('[1]dettaglio log'!O:O,'[1]RIEPILOGO'!A14,'[1]dettaglio log'!R:R,'[1]RIEPILOGO'!B12)</f>
        <v>#VALUE!</v>
      </c>
      <c r="C23" s="55" t="e">
        <f>+COUNTIFS('[1]dettaglio log'!O:O,'[1]RIEPILOGO'!A14,'[1]dettaglio log'!R:R,'[1]RIEPILOGO'!C12)</f>
        <v>#VALUE!</v>
      </c>
      <c r="D23" s="56" t="e">
        <f>+COUNTIFS('[1]dettaglio log'!O:O,'[1]RIEPILOGO'!A14,'[1]dettaglio log'!R:R,'[1]RIEPILOGO'!D12)</f>
        <v>#VALUE!</v>
      </c>
      <c r="E23" s="56" t="e">
        <f>+COUNTIFS('[1]dettaglio log'!O:O,'[1]RIEPILOGO'!A14,'[1]dettaglio log'!R:R,'[1]RIEPILOGO'!E12)</f>
        <v>#VALUE!</v>
      </c>
      <c r="F23" s="56" t="e">
        <f>+COUNTIFS('[1]dettaglio log'!O:O,'[1]RIEPILOGO'!A14,'[1]dettaglio log'!R:R,'[1]RIEPILOGO'!F12)</f>
        <v>#VALUE!</v>
      </c>
      <c r="G23" s="56" t="e">
        <f>+COUNTIFS('[1]dettaglio log'!O:O,'[1]RIEPILOGO'!A14,'[1]dettaglio log'!R:R,'[1]RIEPILOGO'!G12)</f>
        <v>#VALUE!</v>
      </c>
      <c r="H23" s="56" t="e">
        <f>+COUNTIFS('[1]dettaglio log'!O:O,'[1]RIEPILOGO'!A14,'[1]dettaglio log'!R:R,'[1]RIEPILOGO'!H12)</f>
        <v>#VALUE!</v>
      </c>
      <c r="I23" s="56" t="e">
        <f>+COUNTIFS('[1]dettaglio log'!O:O,'[1]RIEPILOGO'!A14,'[1]dettaglio log'!R:R,'[1]RIEPILOGO'!I12)</f>
        <v>#VALUE!</v>
      </c>
      <c r="J23" s="56" t="e">
        <f>+COUNTIFS('[1]dettaglio log'!O:O,'[1]RIEPILOGO'!A14,'[1]dettaglio log'!R:R,'[1]RIEPILOGO'!J12)</f>
        <v>#VALUE!</v>
      </c>
      <c r="K23" s="56" t="e">
        <f aca="true" t="shared" si="10" ref="K23:K26">SUM(B23:J23)</f>
        <v>#VALUE!</v>
      </c>
      <c r="L23" s="122"/>
      <c r="M23" s="122"/>
      <c r="N23" s="122"/>
      <c r="O23" s="122"/>
    </row>
    <row r="24" spans="1:15" s="47" customFormat="1" ht="24">
      <c r="A24" s="57" t="s">
        <v>145</v>
      </c>
      <c r="B24" s="56" t="e">
        <f>+COUNTIFS('[1]dettaglio log'!O:O,'[1]RIEPILOGO'!A15,'[1]dettaglio log'!R:R,'[1]RIEPILOGO'!B12)</f>
        <v>#VALUE!</v>
      </c>
      <c r="C24" s="56" t="e">
        <f>+COUNTIFS('[1]dettaglio log'!O:O,'[1]RIEPILOGO'!A15,'[1]dettaglio log'!R:R,'[1]RIEPILOGO'!C12)</f>
        <v>#VALUE!</v>
      </c>
      <c r="D24" s="56" t="e">
        <f>+COUNTIFS('[1]dettaglio log'!O:O,'[1]RIEPILOGO'!A15,'[1]dettaglio log'!R:R,'[1]RIEPILOGO'!D12)</f>
        <v>#VALUE!</v>
      </c>
      <c r="E24" s="56" t="e">
        <f>+COUNTIFS('[1]dettaglio log'!O:O,'[1]RIEPILOGO'!A15,'[1]dettaglio log'!R:R,'[1]RIEPILOGO'!E12)</f>
        <v>#VALUE!</v>
      </c>
      <c r="F24" s="56" t="e">
        <f>+COUNTIFS('[1]dettaglio log'!O:O,'[1]RIEPILOGO'!A15,'[1]dettaglio log'!R:R,'[1]RIEPILOGO'!F12)</f>
        <v>#VALUE!</v>
      </c>
      <c r="G24" s="28" t="e">
        <f>+COUNTIFS('[1]dettaglio log'!O:O,'[1]RIEPILOGO'!A15,'[1]dettaglio log'!R:R,'[1]RIEPILOGO'!G12)</f>
        <v>#VALUE!</v>
      </c>
      <c r="H24" s="56" t="e">
        <f>+COUNTIFS('[1]dettaglio log'!O:O,'[1]RIEPILOGO'!A15,'[1]dettaglio log'!R:R,'[1]RIEPILOGO'!H12)</f>
        <v>#VALUE!</v>
      </c>
      <c r="I24" s="56" t="e">
        <f>+COUNTIFS('[1]dettaglio log'!O:O,'[1]RIEPILOGO'!A15,'[1]dettaglio log'!R:R,'[1]RIEPILOGO'!I12)</f>
        <v>#VALUE!</v>
      </c>
      <c r="J24" s="56" t="e">
        <f>+COUNTIFS('[1]dettaglio log'!O:O,'[1]RIEPILOGO'!A15,'[1]dettaglio log'!R:R,'[1]RIEPILOGO'!J12)</f>
        <v>#VALUE!</v>
      </c>
      <c r="K24" s="56" t="e">
        <f t="shared" si="10"/>
        <v>#VALUE!</v>
      </c>
      <c r="L24" s="122"/>
      <c r="M24" s="122"/>
      <c r="N24" s="122"/>
      <c r="O24" s="122"/>
    </row>
    <row r="25" spans="1:15" s="47" customFormat="1" ht="15">
      <c r="A25" s="57" t="s">
        <v>143</v>
      </c>
      <c r="B25" s="56" t="e">
        <f>+COUNTIFS('[1]dettaglio log'!O:O,'[1]RIEPILOGO'!A16,'[1]dettaglio log'!R:R,'[1]RIEPILOGO'!B12)</f>
        <v>#VALUE!</v>
      </c>
      <c r="C25" s="56" t="e">
        <f>+COUNTIFS('[1]dettaglio log'!O:O,'[1]RIEPILOGO'!A16,'[1]dettaglio log'!R:R,'[1]RIEPILOGO'!C12)</f>
        <v>#VALUE!</v>
      </c>
      <c r="D25" s="56" t="e">
        <f>+COUNTIFS('[1]dettaglio log'!O:O,'[1]RIEPILOGO'!A16,'[1]dettaglio log'!R:R,'[1]RIEPILOGO'!D12)</f>
        <v>#VALUE!</v>
      </c>
      <c r="E25" s="56" t="e">
        <f>+COUNTIFS('[1]dettaglio log'!O:O,'[1]RIEPILOGO'!A16,'[1]dettaglio log'!R:R,'[1]RIEPILOGO'!E12)</f>
        <v>#VALUE!</v>
      </c>
      <c r="F25" s="56" t="e">
        <f>+COUNTIFS('[1]dettaglio log'!O:O,'[1]RIEPILOGO'!A16,'[1]dettaglio log'!R:R,'[1]RIEPILOGO'!F12)</f>
        <v>#VALUE!</v>
      </c>
      <c r="G25" s="56" t="e">
        <f>+COUNTIFS('[1]dettaglio log'!O:O,'[1]RIEPILOGO'!A16,'[1]dettaglio log'!R:R,'[1]RIEPILOGO'!G12)</f>
        <v>#VALUE!</v>
      </c>
      <c r="H25" s="56" t="e">
        <f>+COUNTIFS('[1]dettaglio log'!O:O,'[1]RIEPILOGO'!A16,'[1]dettaglio log'!R:R,'[1]RIEPILOGO'!H12)</f>
        <v>#VALUE!</v>
      </c>
      <c r="I25" s="56" t="e">
        <f>+COUNTIFS('[1]dettaglio log'!O:O,'[1]RIEPILOGO'!A16,'[1]dettaglio log'!R:R,'[1]RIEPILOGO'!I12)</f>
        <v>#VALUE!</v>
      </c>
      <c r="J25" s="56" t="e">
        <f>+COUNTIFS('[1]dettaglio log'!O:O,'[1]RIEPILOGO'!A16,'[1]dettaglio log'!R:R,'[1]RIEPILOGO'!J12)</f>
        <v>#VALUE!</v>
      </c>
      <c r="K25" s="56" t="e">
        <f t="shared" si="10"/>
        <v>#VALUE!</v>
      </c>
      <c r="L25" s="122"/>
      <c r="M25" s="122"/>
      <c r="N25" s="122"/>
      <c r="O25" s="122"/>
    </row>
    <row r="26" spans="1:12" s="47" customFormat="1" ht="15.75" thickBot="1">
      <c r="A26" s="57" t="s">
        <v>176</v>
      </c>
      <c r="B26" s="82" t="e">
        <f>SUM(B22:B25)</f>
        <v>#VALUE!</v>
      </c>
      <c r="C26" s="82" t="e">
        <f aca="true" t="shared" si="11" ref="C26:J26">SUM(C22:C25)</f>
        <v>#VALUE!</v>
      </c>
      <c r="D26" s="82" t="e">
        <f t="shared" si="11"/>
        <v>#VALUE!</v>
      </c>
      <c r="E26" s="82" t="e">
        <f t="shared" si="11"/>
        <v>#VALUE!</v>
      </c>
      <c r="F26" s="82" t="e">
        <f t="shared" si="11"/>
        <v>#VALUE!</v>
      </c>
      <c r="G26" s="82" t="e">
        <f t="shared" si="11"/>
        <v>#VALUE!</v>
      </c>
      <c r="H26" s="82" t="e">
        <f t="shared" si="11"/>
        <v>#VALUE!</v>
      </c>
      <c r="I26" s="82" t="e">
        <f t="shared" si="11"/>
        <v>#VALUE!</v>
      </c>
      <c r="J26" s="82" t="e">
        <f t="shared" si="11"/>
        <v>#VALUE!</v>
      </c>
      <c r="K26" s="56" t="e">
        <f t="shared" si="10"/>
        <v>#VALUE!</v>
      </c>
      <c r="L26" s="84"/>
    </row>
    <row r="27" spans="1:11" s="47" customFormat="1" ht="15.75" thickTop="1">
      <c r="A27" s="57"/>
      <c r="B27" s="83"/>
      <c r="C27" s="83"/>
      <c r="D27" s="83"/>
      <c r="E27" s="83"/>
      <c r="F27" s="83"/>
      <c r="G27" s="83"/>
      <c r="H27" s="83"/>
      <c r="I27" s="83"/>
      <c r="J27" s="83"/>
      <c r="K27" s="56"/>
    </row>
    <row r="28" spans="1:10" s="47" customFormat="1" ht="15">
      <c r="A28" s="121" t="s">
        <v>342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2:10" s="47" customFormat="1" ht="67.5">
      <c r="B29" s="53" t="s">
        <v>172</v>
      </c>
      <c r="C29" s="53" t="s">
        <v>179</v>
      </c>
      <c r="D29" s="53" t="s">
        <v>152</v>
      </c>
      <c r="E29" s="53" t="s">
        <v>163</v>
      </c>
      <c r="F29" s="53" t="s">
        <v>149</v>
      </c>
      <c r="G29" s="53" t="s">
        <v>139</v>
      </c>
      <c r="H29" s="53" t="s">
        <v>161</v>
      </c>
      <c r="I29" s="53" t="s">
        <v>142</v>
      </c>
      <c r="J29" s="53" t="s">
        <v>155</v>
      </c>
    </row>
    <row r="30" spans="2:10" s="47" customFormat="1" ht="15">
      <c r="B30" s="52">
        <v>1</v>
      </c>
      <c r="C30" s="51">
        <v>0.85</v>
      </c>
      <c r="D30" s="52">
        <v>0.7</v>
      </c>
      <c r="E30" s="52">
        <v>0.3</v>
      </c>
      <c r="F30" s="52">
        <v>0.15</v>
      </c>
      <c r="G30" s="52">
        <v>0.1</v>
      </c>
      <c r="H30" s="52">
        <v>0.07</v>
      </c>
      <c r="I30" s="52">
        <v>0.05</v>
      </c>
      <c r="J30" s="52">
        <v>0</v>
      </c>
    </row>
    <row r="31" spans="1:15" s="47" customFormat="1" ht="14.45" customHeight="1">
      <c r="A31" s="57" t="s">
        <v>137</v>
      </c>
      <c r="B31" s="55">
        <v>3</v>
      </c>
      <c r="C31" s="55">
        <v>1</v>
      </c>
      <c r="D31" s="28">
        <v>1</v>
      </c>
      <c r="E31" s="56">
        <v>1</v>
      </c>
      <c r="F31" s="56">
        <v>4</v>
      </c>
      <c r="G31" s="56">
        <v>3</v>
      </c>
      <c r="H31" s="56">
        <v>0</v>
      </c>
      <c r="I31" s="56">
        <v>0</v>
      </c>
      <c r="J31" s="56">
        <v>1</v>
      </c>
      <c r="K31" s="54">
        <v>14</v>
      </c>
      <c r="L31" s="122" t="s">
        <v>341</v>
      </c>
      <c r="M31" s="122"/>
      <c r="N31" s="122"/>
      <c r="O31" s="122"/>
    </row>
    <row r="32" spans="1:15" s="47" customFormat="1" ht="15">
      <c r="A32" s="57" t="s">
        <v>148</v>
      </c>
      <c r="B32" s="55">
        <v>1</v>
      </c>
      <c r="C32" s="55">
        <v>0</v>
      </c>
      <c r="D32" s="56">
        <v>1</v>
      </c>
      <c r="E32" s="56">
        <v>0</v>
      </c>
      <c r="F32" s="56">
        <v>1</v>
      </c>
      <c r="G32" s="56">
        <v>2</v>
      </c>
      <c r="H32" s="56">
        <v>0</v>
      </c>
      <c r="I32" s="56">
        <v>0</v>
      </c>
      <c r="J32" s="56">
        <v>0</v>
      </c>
      <c r="K32" s="54">
        <v>5</v>
      </c>
      <c r="L32" s="122"/>
      <c r="M32" s="122"/>
      <c r="N32" s="122"/>
      <c r="O32" s="122"/>
    </row>
    <row r="33" spans="1:15" s="47" customFormat="1" ht="24">
      <c r="A33" s="57" t="s">
        <v>145</v>
      </c>
      <c r="B33" s="46">
        <v>0</v>
      </c>
      <c r="C33" s="45">
        <v>2</v>
      </c>
      <c r="D33" s="46">
        <v>0</v>
      </c>
      <c r="E33" s="46">
        <v>0</v>
      </c>
      <c r="F33" s="46">
        <v>2</v>
      </c>
      <c r="G33" s="46">
        <v>4</v>
      </c>
      <c r="H33" s="46">
        <v>0</v>
      </c>
      <c r="I33" s="46">
        <v>0</v>
      </c>
      <c r="J33" s="46">
        <v>0</v>
      </c>
      <c r="K33" s="44">
        <v>9</v>
      </c>
      <c r="L33" s="122"/>
      <c r="M33" s="122"/>
      <c r="N33" s="122"/>
      <c r="O33" s="122"/>
    </row>
    <row r="34" spans="1:15" s="47" customFormat="1" ht="15">
      <c r="A34" s="57" t="s">
        <v>143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28">
        <v>7</v>
      </c>
      <c r="J34" s="56">
        <v>0</v>
      </c>
      <c r="K34" s="54">
        <v>7</v>
      </c>
      <c r="L34" s="122"/>
      <c r="M34" s="122"/>
      <c r="N34" s="122"/>
      <c r="O34" s="122"/>
    </row>
    <row r="35" spans="1:11" s="47" customFormat="1" ht="15.75" thickBot="1">
      <c r="A35" s="57" t="s">
        <v>176</v>
      </c>
      <c r="B35" s="59">
        <v>4</v>
      </c>
      <c r="C35" s="59">
        <v>3</v>
      </c>
      <c r="D35" s="29">
        <v>2</v>
      </c>
      <c r="E35" s="58">
        <v>1</v>
      </c>
      <c r="F35" s="58">
        <v>7</v>
      </c>
      <c r="G35" s="58">
        <v>9</v>
      </c>
      <c r="H35" s="58">
        <v>0</v>
      </c>
      <c r="I35" s="29">
        <v>7</v>
      </c>
      <c r="J35" s="58">
        <v>1</v>
      </c>
      <c r="K35" s="27">
        <v>34</v>
      </c>
    </row>
    <row r="36" spans="1:10" s="47" customFormat="1" ht="15.75" thickTop="1">
      <c r="A36" s="121" t="s">
        <v>340</v>
      </c>
      <c r="B36" s="121"/>
      <c r="C36" s="121"/>
      <c r="D36" s="121"/>
      <c r="E36" s="121"/>
      <c r="F36" s="121"/>
      <c r="G36" s="121"/>
      <c r="H36" s="121"/>
      <c r="I36" s="121"/>
      <c r="J36" s="121"/>
    </row>
    <row r="37" spans="2:10" ht="67.5">
      <c r="B37" s="9" t="s">
        <v>172</v>
      </c>
      <c r="C37" s="9" t="s">
        <v>179</v>
      </c>
      <c r="D37" s="9" t="s">
        <v>152</v>
      </c>
      <c r="E37" s="9" t="s">
        <v>163</v>
      </c>
      <c r="F37" s="9" t="s">
        <v>149</v>
      </c>
      <c r="G37" s="9" t="s">
        <v>139</v>
      </c>
      <c r="H37" s="9" t="s">
        <v>161</v>
      </c>
      <c r="I37" s="9" t="s">
        <v>142</v>
      </c>
      <c r="J37" s="9" t="s">
        <v>155</v>
      </c>
    </row>
    <row r="38" spans="2:16" ht="15">
      <c r="B38" s="8">
        <v>1</v>
      </c>
      <c r="C38" s="7">
        <v>0.85</v>
      </c>
      <c r="D38" s="8">
        <v>0.7</v>
      </c>
      <c r="E38" s="8">
        <v>0.3</v>
      </c>
      <c r="F38" s="8">
        <v>0.15</v>
      </c>
      <c r="G38" s="8">
        <v>0.1</v>
      </c>
      <c r="H38" s="8">
        <v>0.07</v>
      </c>
      <c r="I38" s="8">
        <v>0.05</v>
      </c>
      <c r="J38" s="8">
        <v>0</v>
      </c>
      <c r="L38" s="47"/>
      <c r="M38" s="47"/>
      <c r="N38" s="47"/>
      <c r="O38" s="47"/>
      <c r="P38" s="47"/>
    </row>
    <row r="39" spans="1:16" ht="15">
      <c r="A39" s="14" t="s">
        <v>137</v>
      </c>
      <c r="B39" s="12">
        <v>3</v>
      </c>
      <c r="C39" s="12">
        <v>1</v>
      </c>
      <c r="D39" s="28">
        <v>1</v>
      </c>
      <c r="E39" s="13">
        <v>1</v>
      </c>
      <c r="F39" s="13">
        <v>4</v>
      </c>
      <c r="G39" s="13">
        <v>3</v>
      </c>
      <c r="H39" s="13">
        <v>0</v>
      </c>
      <c r="I39" s="13">
        <v>0</v>
      </c>
      <c r="J39" s="13">
        <v>1</v>
      </c>
      <c r="K39" s="11">
        <v>14</v>
      </c>
      <c r="L39" s="47"/>
      <c r="M39" s="47"/>
      <c r="N39" s="47"/>
      <c r="O39" s="47"/>
      <c r="P39" s="47"/>
    </row>
    <row r="40" spans="1:16" ht="15">
      <c r="A40" s="14" t="s">
        <v>148</v>
      </c>
      <c r="B40" s="12">
        <v>1</v>
      </c>
      <c r="C40" s="12">
        <v>0</v>
      </c>
      <c r="D40" s="13">
        <v>0</v>
      </c>
      <c r="E40" s="13">
        <v>0</v>
      </c>
      <c r="F40" s="13">
        <v>1</v>
      </c>
      <c r="G40" s="13">
        <v>3</v>
      </c>
      <c r="H40" s="13">
        <v>0</v>
      </c>
      <c r="I40" s="13">
        <v>0</v>
      </c>
      <c r="J40" s="13">
        <v>0</v>
      </c>
      <c r="K40" s="11">
        <v>5</v>
      </c>
      <c r="L40" s="47"/>
      <c r="M40" s="47"/>
      <c r="N40" s="47"/>
      <c r="O40" s="47"/>
      <c r="P40" s="47"/>
    </row>
    <row r="41" spans="1:16" ht="24">
      <c r="A41" s="14" t="s">
        <v>145</v>
      </c>
      <c r="B41" s="46">
        <v>0</v>
      </c>
      <c r="C41" s="45">
        <v>1</v>
      </c>
      <c r="D41" s="46">
        <v>1</v>
      </c>
      <c r="E41" s="46">
        <v>0</v>
      </c>
      <c r="F41" s="46">
        <v>2</v>
      </c>
      <c r="G41" s="46">
        <v>4</v>
      </c>
      <c r="H41" s="46">
        <v>0</v>
      </c>
      <c r="I41" s="46">
        <v>0</v>
      </c>
      <c r="J41" s="46">
        <v>0</v>
      </c>
      <c r="K41" s="44">
        <v>8</v>
      </c>
      <c r="L41" s="47"/>
      <c r="M41" s="47"/>
      <c r="N41" s="47"/>
      <c r="O41" s="47"/>
      <c r="P41" s="47"/>
    </row>
    <row r="42" spans="1:16" ht="15">
      <c r="A42" s="14" t="s">
        <v>143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28">
        <v>7</v>
      </c>
      <c r="J42" s="13">
        <v>0</v>
      </c>
      <c r="K42" s="11">
        <v>7</v>
      </c>
      <c r="L42" s="47"/>
      <c r="M42" s="47"/>
      <c r="N42" s="47"/>
      <c r="O42" s="47"/>
      <c r="P42" s="47"/>
    </row>
    <row r="43" spans="1:16" ht="15.75" thickBot="1">
      <c r="A43" s="14" t="s">
        <v>176</v>
      </c>
      <c r="B43" s="16">
        <v>4</v>
      </c>
      <c r="C43" s="16">
        <v>2</v>
      </c>
      <c r="D43" s="29">
        <v>2</v>
      </c>
      <c r="E43" s="15">
        <v>1</v>
      </c>
      <c r="F43" s="15">
        <v>7</v>
      </c>
      <c r="G43" s="15">
        <v>10</v>
      </c>
      <c r="H43" s="15">
        <v>0</v>
      </c>
      <c r="I43" s="29">
        <v>7</v>
      </c>
      <c r="J43" s="15">
        <v>1</v>
      </c>
      <c r="K43" s="27">
        <v>34</v>
      </c>
      <c r="L43" s="47"/>
      <c r="M43" s="47"/>
      <c r="N43" s="47"/>
      <c r="O43" s="47"/>
      <c r="P43" s="47"/>
    </row>
    <row r="44" spans="1:16" ht="15.75" thickTop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47"/>
      <c r="M44" s="47"/>
      <c r="N44" s="47"/>
      <c r="O44" s="47"/>
      <c r="P44" s="47"/>
    </row>
    <row r="45" spans="1:16" ht="14.45" customHeight="1" hidden="1">
      <c r="A45" s="121" t="s">
        <v>189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30"/>
      <c r="L45" s="47"/>
      <c r="M45" s="47"/>
      <c r="N45" s="47"/>
      <c r="O45" s="47"/>
      <c r="P45" s="47"/>
    </row>
    <row r="46" spans="1:16" ht="63" customHeight="1" hidden="1">
      <c r="A46" s="30"/>
      <c r="B46" s="31" t="s">
        <v>172</v>
      </c>
      <c r="C46" s="31" t="s">
        <v>179</v>
      </c>
      <c r="D46" s="31" t="s">
        <v>152</v>
      </c>
      <c r="E46" s="31" t="s">
        <v>163</v>
      </c>
      <c r="F46" s="31" t="s">
        <v>149</v>
      </c>
      <c r="G46" s="31" t="s">
        <v>139</v>
      </c>
      <c r="H46" s="31" t="s">
        <v>161</v>
      </c>
      <c r="I46" s="31" t="s">
        <v>142</v>
      </c>
      <c r="J46" s="31" t="s">
        <v>155</v>
      </c>
      <c r="K46" s="30"/>
      <c r="L46" s="47"/>
      <c r="M46" s="47"/>
      <c r="N46" s="47"/>
      <c r="O46" s="47"/>
      <c r="P46" s="47"/>
    </row>
    <row r="47" spans="1:16" ht="14.45" customHeight="1" hidden="1">
      <c r="A47" s="30"/>
      <c r="B47" s="32">
        <v>1</v>
      </c>
      <c r="C47" s="33">
        <v>0.85</v>
      </c>
      <c r="D47" s="32">
        <v>0.7</v>
      </c>
      <c r="E47" s="32">
        <v>0.3</v>
      </c>
      <c r="F47" s="32">
        <v>0.15</v>
      </c>
      <c r="G47" s="32">
        <v>0.1</v>
      </c>
      <c r="H47" s="32">
        <v>0.07</v>
      </c>
      <c r="I47" s="32">
        <v>0.05</v>
      </c>
      <c r="J47" s="32">
        <v>0</v>
      </c>
      <c r="K47" s="30"/>
      <c r="L47" s="47"/>
      <c r="M47" s="47"/>
      <c r="N47" s="47"/>
      <c r="O47" s="47"/>
      <c r="P47" s="47"/>
    </row>
    <row r="48" spans="1:16" ht="14.45" customHeight="1" hidden="1">
      <c r="A48" s="34" t="s">
        <v>137</v>
      </c>
      <c r="B48" s="35">
        <v>2</v>
      </c>
      <c r="C48" s="35">
        <v>0</v>
      </c>
      <c r="D48" s="36">
        <v>1</v>
      </c>
      <c r="E48" s="36">
        <v>1</v>
      </c>
      <c r="F48" s="36">
        <v>4</v>
      </c>
      <c r="G48" s="36">
        <v>3</v>
      </c>
      <c r="H48" s="36">
        <v>0</v>
      </c>
      <c r="I48" s="36">
        <v>0</v>
      </c>
      <c r="J48" s="36">
        <v>1</v>
      </c>
      <c r="K48" s="37">
        <v>12</v>
      </c>
      <c r="L48" s="47"/>
      <c r="M48" s="47"/>
      <c r="N48" s="47"/>
      <c r="O48" s="47"/>
      <c r="P48" s="47"/>
    </row>
    <row r="49" spans="1:16" ht="14.45" customHeight="1" hidden="1">
      <c r="A49" s="34" t="s">
        <v>148</v>
      </c>
      <c r="B49" s="35">
        <v>1</v>
      </c>
      <c r="C49" s="35">
        <v>0</v>
      </c>
      <c r="D49" s="36">
        <v>0</v>
      </c>
      <c r="E49" s="36">
        <v>0</v>
      </c>
      <c r="F49" s="36">
        <v>1</v>
      </c>
      <c r="G49" s="36">
        <v>2</v>
      </c>
      <c r="H49" s="36">
        <v>0</v>
      </c>
      <c r="I49" s="36">
        <v>0</v>
      </c>
      <c r="J49" s="36">
        <v>0</v>
      </c>
      <c r="K49" s="37">
        <v>4</v>
      </c>
      <c r="L49" s="47"/>
      <c r="M49" s="47"/>
      <c r="N49" s="47"/>
      <c r="O49" s="47"/>
      <c r="P49" s="47"/>
    </row>
    <row r="50" spans="1:16" ht="14.45" customHeight="1" hidden="1">
      <c r="A50" s="34" t="s">
        <v>145</v>
      </c>
      <c r="B50" s="36">
        <v>0</v>
      </c>
      <c r="C50" s="35">
        <v>1</v>
      </c>
      <c r="D50" s="36">
        <v>2</v>
      </c>
      <c r="E50" s="36">
        <v>0</v>
      </c>
      <c r="F50" s="36">
        <v>2</v>
      </c>
      <c r="G50" s="36">
        <v>4</v>
      </c>
      <c r="H50" s="36">
        <v>0</v>
      </c>
      <c r="I50" s="36">
        <v>0</v>
      </c>
      <c r="J50" s="36">
        <v>0</v>
      </c>
      <c r="K50" s="37">
        <v>9</v>
      </c>
      <c r="L50" s="47"/>
      <c r="M50" s="47"/>
      <c r="N50" s="47"/>
      <c r="O50" s="47"/>
      <c r="P50" s="47"/>
    </row>
    <row r="51" spans="1:16" ht="14.45" customHeight="1" hidden="1">
      <c r="A51" s="34" t="s">
        <v>143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8</v>
      </c>
      <c r="J51" s="36">
        <v>0</v>
      </c>
      <c r="K51" s="37">
        <v>8</v>
      </c>
      <c r="L51" s="47"/>
      <c r="M51" s="47"/>
      <c r="N51" s="47"/>
      <c r="O51" s="47"/>
      <c r="P51" s="47"/>
    </row>
    <row r="52" spans="1:16" ht="15" customHeight="1" hidden="1" thickBot="1">
      <c r="A52" s="34" t="s">
        <v>176</v>
      </c>
      <c r="B52" s="38">
        <v>3</v>
      </c>
      <c r="C52" s="38">
        <v>1</v>
      </c>
      <c r="D52" s="39">
        <v>3</v>
      </c>
      <c r="E52" s="39">
        <v>1</v>
      </c>
      <c r="F52" s="39">
        <v>7</v>
      </c>
      <c r="G52" s="39">
        <v>9</v>
      </c>
      <c r="H52" s="39">
        <v>0</v>
      </c>
      <c r="I52" s="39">
        <v>8</v>
      </c>
      <c r="J52" s="39">
        <v>1</v>
      </c>
      <c r="K52" s="43">
        <v>33</v>
      </c>
      <c r="L52" s="47"/>
      <c r="M52" s="47"/>
      <c r="N52" s="47"/>
      <c r="O52" s="47"/>
      <c r="P52" s="47"/>
    </row>
    <row r="53" spans="1:16" ht="15" customHeight="1" hidden="1" thickTop="1">
      <c r="A53" s="121" t="s">
        <v>181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30"/>
      <c r="L53" s="47"/>
      <c r="M53" s="47"/>
      <c r="N53" s="47"/>
      <c r="O53" s="47"/>
      <c r="P53" s="47"/>
    </row>
    <row r="54" spans="1:16" ht="63" customHeight="1" hidden="1">
      <c r="A54" s="30"/>
      <c r="B54" s="31" t="s">
        <v>172</v>
      </c>
      <c r="C54" s="31" t="s">
        <v>179</v>
      </c>
      <c r="D54" s="31" t="s">
        <v>152</v>
      </c>
      <c r="E54" s="31" t="s">
        <v>163</v>
      </c>
      <c r="F54" s="31" t="s">
        <v>149</v>
      </c>
      <c r="G54" s="31" t="s">
        <v>139</v>
      </c>
      <c r="H54" s="31" t="s">
        <v>161</v>
      </c>
      <c r="I54" s="31" t="s">
        <v>142</v>
      </c>
      <c r="J54" s="31" t="s">
        <v>155</v>
      </c>
      <c r="K54" s="30"/>
      <c r="L54" s="47"/>
      <c r="M54" s="47"/>
      <c r="N54" s="47"/>
      <c r="O54" s="47"/>
      <c r="P54" s="47"/>
    </row>
    <row r="55" spans="1:16" ht="14.45" customHeight="1" hidden="1">
      <c r="A55" s="30"/>
      <c r="B55" s="32">
        <v>1</v>
      </c>
      <c r="C55" s="33">
        <v>0.85</v>
      </c>
      <c r="D55" s="32">
        <v>0.7</v>
      </c>
      <c r="E55" s="32">
        <v>0.3</v>
      </c>
      <c r="F55" s="32">
        <v>0.15</v>
      </c>
      <c r="G55" s="32">
        <v>0.1</v>
      </c>
      <c r="H55" s="32">
        <v>0.07</v>
      </c>
      <c r="I55" s="32">
        <v>0.05</v>
      </c>
      <c r="J55" s="32">
        <v>0</v>
      </c>
      <c r="K55" s="30"/>
      <c r="L55" s="47"/>
      <c r="M55" s="47"/>
      <c r="N55" s="47"/>
      <c r="O55" s="47"/>
      <c r="P55" s="47"/>
    </row>
    <row r="56" spans="1:16" ht="14.45" customHeight="1" hidden="1">
      <c r="A56" s="34" t="s">
        <v>137</v>
      </c>
      <c r="B56" s="35">
        <v>2</v>
      </c>
      <c r="C56" s="35">
        <v>0</v>
      </c>
      <c r="D56" s="36">
        <v>0</v>
      </c>
      <c r="E56" s="36">
        <v>2</v>
      </c>
      <c r="F56" s="36">
        <v>4</v>
      </c>
      <c r="G56" s="36">
        <v>3</v>
      </c>
      <c r="H56" s="36">
        <v>0</v>
      </c>
      <c r="I56" s="36">
        <v>0</v>
      </c>
      <c r="J56" s="36">
        <v>1</v>
      </c>
      <c r="K56" s="37">
        <v>12</v>
      </c>
      <c r="L56" s="47"/>
      <c r="M56" s="47"/>
      <c r="N56" s="47"/>
      <c r="O56" s="47"/>
      <c r="P56" s="47"/>
    </row>
    <row r="57" spans="1:16" ht="14.45" customHeight="1" hidden="1">
      <c r="A57" s="34" t="s">
        <v>148</v>
      </c>
      <c r="B57" s="35">
        <v>1</v>
      </c>
      <c r="C57" s="35">
        <v>0</v>
      </c>
      <c r="D57" s="36">
        <v>0</v>
      </c>
      <c r="E57" s="36">
        <v>0</v>
      </c>
      <c r="F57" s="36">
        <v>1</v>
      </c>
      <c r="G57" s="36">
        <v>2</v>
      </c>
      <c r="H57" s="36">
        <v>0</v>
      </c>
      <c r="I57" s="36">
        <v>0</v>
      </c>
      <c r="J57" s="36">
        <v>0</v>
      </c>
      <c r="K57" s="37">
        <v>4</v>
      </c>
      <c r="L57" s="47"/>
      <c r="M57" s="47"/>
      <c r="N57" s="47"/>
      <c r="O57" s="47"/>
      <c r="P57" s="47"/>
    </row>
    <row r="58" spans="1:16" ht="14.45" customHeight="1" hidden="1">
      <c r="A58" s="34" t="s">
        <v>145</v>
      </c>
      <c r="B58" s="36">
        <v>0</v>
      </c>
      <c r="C58" s="35">
        <v>1</v>
      </c>
      <c r="D58" s="36">
        <v>2</v>
      </c>
      <c r="E58" s="36">
        <v>0</v>
      </c>
      <c r="F58" s="36">
        <v>2</v>
      </c>
      <c r="G58" s="36">
        <v>4</v>
      </c>
      <c r="H58" s="36">
        <v>0</v>
      </c>
      <c r="I58" s="36">
        <v>0</v>
      </c>
      <c r="J58" s="36">
        <v>0</v>
      </c>
      <c r="K58" s="37">
        <v>9</v>
      </c>
      <c r="L58" s="47"/>
      <c r="M58" s="47"/>
      <c r="N58" s="47"/>
      <c r="O58" s="47"/>
      <c r="P58" s="47"/>
    </row>
    <row r="59" spans="1:16" ht="14.45" customHeight="1" hidden="1">
      <c r="A59" s="34" t="s">
        <v>143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7</v>
      </c>
      <c r="J59" s="36">
        <v>0</v>
      </c>
      <c r="K59" s="37">
        <v>7</v>
      </c>
      <c r="L59" s="47"/>
      <c r="M59" s="47"/>
      <c r="N59" s="47"/>
      <c r="O59" s="47"/>
      <c r="P59" s="47"/>
    </row>
    <row r="60" spans="1:16" ht="15" customHeight="1" hidden="1" thickBot="1">
      <c r="A60" s="34" t="s">
        <v>176</v>
      </c>
      <c r="B60" s="38">
        <v>3</v>
      </c>
      <c r="C60" s="38">
        <v>1</v>
      </c>
      <c r="D60" s="39">
        <v>2</v>
      </c>
      <c r="E60" s="39">
        <v>2</v>
      </c>
      <c r="F60" s="39">
        <v>7</v>
      </c>
      <c r="G60" s="39">
        <v>9</v>
      </c>
      <c r="H60" s="39">
        <v>0</v>
      </c>
      <c r="I60" s="39">
        <v>7</v>
      </c>
      <c r="J60" s="39">
        <v>1</v>
      </c>
      <c r="K60" s="40">
        <v>32</v>
      </c>
      <c r="L60" s="47"/>
      <c r="M60" s="47"/>
      <c r="N60" s="47"/>
      <c r="O60" s="47"/>
      <c r="P60" s="47"/>
    </row>
    <row r="61" spans="1:16" ht="15" customHeight="1" hidden="1" thickTop="1">
      <c r="A61" s="34"/>
      <c r="B61" s="41"/>
      <c r="C61" s="41"/>
      <c r="D61" s="40"/>
      <c r="E61" s="40"/>
      <c r="F61" s="40"/>
      <c r="G61" s="40"/>
      <c r="H61" s="40"/>
      <c r="I61" s="40"/>
      <c r="J61" s="40"/>
      <c r="K61" s="40"/>
      <c r="L61" s="47"/>
      <c r="M61" s="47"/>
      <c r="N61" s="47"/>
      <c r="O61" s="47"/>
      <c r="P61" s="47"/>
    </row>
    <row r="62" spans="1:16" ht="14.45" customHeight="1" hidden="1">
      <c r="A62" s="121" t="s">
        <v>180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30"/>
      <c r="L62" s="47"/>
      <c r="M62" s="47"/>
      <c r="N62" s="47"/>
      <c r="O62" s="47"/>
      <c r="P62" s="47"/>
    </row>
    <row r="63" spans="1:16" ht="63" customHeight="1" hidden="1">
      <c r="A63" s="30"/>
      <c r="B63" s="31" t="s">
        <v>172</v>
      </c>
      <c r="C63" s="31" t="s">
        <v>179</v>
      </c>
      <c r="D63" s="31" t="s">
        <v>152</v>
      </c>
      <c r="E63" s="31" t="s">
        <v>163</v>
      </c>
      <c r="F63" s="31" t="s">
        <v>149</v>
      </c>
      <c r="G63" s="31" t="s">
        <v>139</v>
      </c>
      <c r="H63" s="31" t="s">
        <v>161</v>
      </c>
      <c r="I63" s="31" t="s">
        <v>142</v>
      </c>
      <c r="J63" s="31" t="s">
        <v>155</v>
      </c>
      <c r="K63" s="30"/>
      <c r="L63" s="47"/>
      <c r="M63" s="47"/>
      <c r="N63" s="47"/>
      <c r="O63" s="47"/>
      <c r="P63" s="47"/>
    </row>
    <row r="64" spans="1:16" ht="14.45" customHeight="1" hidden="1">
      <c r="A64" s="30"/>
      <c r="B64" s="32">
        <v>1</v>
      </c>
      <c r="C64" s="33">
        <v>0.85</v>
      </c>
      <c r="D64" s="32">
        <v>0.7</v>
      </c>
      <c r="E64" s="32">
        <v>0.3</v>
      </c>
      <c r="F64" s="32">
        <v>0.15</v>
      </c>
      <c r="G64" s="32">
        <v>0.1</v>
      </c>
      <c r="H64" s="32">
        <v>0.07</v>
      </c>
      <c r="I64" s="32">
        <v>0.05</v>
      </c>
      <c r="J64" s="32">
        <v>0</v>
      </c>
      <c r="K64" s="30"/>
      <c r="L64" s="47"/>
      <c r="M64" s="47"/>
      <c r="N64" s="47"/>
      <c r="O64" s="47"/>
      <c r="P64" s="47"/>
    </row>
    <row r="65" spans="1:16" ht="14.45" customHeight="1" hidden="1">
      <c r="A65" s="34" t="s">
        <v>137</v>
      </c>
      <c r="B65" s="35">
        <v>2</v>
      </c>
      <c r="C65" s="35">
        <v>0</v>
      </c>
      <c r="D65" s="36">
        <v>0</v>
      </c>
      <c r="E65" s="36">
        <v>2</v>
      </c>
      <c r="F65" s="36">
        <v>4</v>
      </c>
      <c r="G65" s="36">
        <v>3</v>
      </c>
      <c r="H65" s="36">
        <v>0</v>
      </c>
      <c r="I65" s="36">
        <v>0</v>
      </c>
      <c r="J65" s="36">
        <v>1</v>
      </c>
      <c r="K65" s="37">
        <v>12</v>
      </c>
      <c r="L65" s="47"/>
      <c r="M65" s="47"/>
      <c r="N65" s="47"/>
      <c r="O65" s="47"/>
      <c r="P65" s="47"/>
    </row>
    <row r="66" spans="1:16" ht="14.45" customHeight="1" hidden="1">
      <c r="A66" s="34" t="s">
        <v>148</v>
      </c>
      <c r="B66" s="35">
        <v>1</v>
      </c>
      <c r="C66" s="35">
        <v>0</v>
      </c>
      <c r="D66" s="36">
        <v>0</v>
      </c>
      <c r="E66" s="36">
        <v>0</v>
      </c>
      <c r="F66" s="36">
        <v>1</v>
      </c>
      <c r="G66" s="36">
        <v>2</v>
      </c>
      <c r="H66" s="36">
        <v>0</v>
      </c>
      <c r="I66" s="36">
        <v>0</v>
      </c>
      <c r="J66" s="36">
        <v>0</v>
      </c>
      <c r="K66" s="37">
        <v>4</v>
      </c>
      <c r="L66" s="47"/>
      <c r="M66" s="47"/>
      <c r="N66" s="47"/>
      <c r="O66" s="47"/>
      <c r="P66" s="47"/>
    </row>
    <row r="67" spans="1:11" ht="24" hidden="1">
      <c r="A67" s="34" t="s">
        <v>145</v>
      </c>
      <c r="B67" s="36">
        <v>0</v>
      </c>
      <c r="C67" s="35">
        <v>1</v>
      </c>
      <c r="D67" s="36">
        <v>2</v>
      </c>
      <c r="E67" s="36">
        <v>0</v>
      </c>
      <c r="F67" s="36">
        <v>2</v>
      </c>
      <c r="G67" s="36">
        <v>4</v>
      </c>
      <c r="H67" s="36">
        <v>0</v>
      </c>
      <c r="I67" s="36">
        <v>0</v>
      </c>
      <c r="J67" s="36">
        <v>0</v>
      </c>
      <c r="K67" s="37">
        <v>9</v>
      </c>
    </row>
    <row r="68" spans="1:11" ht="15" hidden="1">
      <c r="A68" s="34" t="s">
        <v>143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7</v>
      </c>
      <c r="J68" s="36">
        <v>0</v>
      </c>
      <c r="K68" s="37">
        <v>7</v>
      </c>
    </row>
    <row r="69" spans="1:11" ht="15.75" hidden="1" thickBot="1">
      <c r="A69" s="34" t="s">
        <v>176</v>
      </c>
      <c r="B69" s="38">
        <v>3</v>
      </c>
      <c r="C69" s="38">
        <v>1</v>
      </c>
      <c r="D69" s="39">
        <v>2</v>
      </c>
      <c r="E69" s="39">
        <v>2</v>
      </c>
      <c r="F69" s="39">
        <v>7</v>
      </c>
      <c r="G69" s="39">
        <v>9</v>
      </c>
      <c r="H69" s="39">
        <v>0</v>
      </c>
      <c r="I69" s="39">
        <v>7</v>
      </c>
      <c r="J69" s="39">
        <v>1</v>
      </c>
      <c r="K69" s="40">
        <v>32</v>
      </c>
    </row>
    <row r="70" ht="15.75" hidden="1" thickTop="1"/>
    <row r="71" spans="1:10" ht="15">
      <c r="A71" s="121" t="s">
        <v>192</v>
      </c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1" ht="67.5">
      <c r="A72" s="47"/>
      <c r="B72" s="53" t="s">
        <v>172</v>
      </c>
      <c r="C72" s="53" t="s">
        <v>179</v>
      </c>
      <c r="D72" s="53" t="s">
        <v>152</v>
      </c>
      <c r="E72" s="53" t="s">
        <v>163</v>
      </c>
      <c r="F72" s="53" t="s">
        <v>149</v>
      </c>
      <c r="G72" s="53" t="s">
        <v>139</v>
      </c>
      <c r="H72" s="53" t="s">
        <v>161</v>
      </c>
      <c r="I72" s="53" t="s">
        <v>142</v>
      </c>
      <c r="J72" s="53" t="s">
        <v>155</v>
      </c>
      <c r="K72" s="47"/>
    </row>
    <row r="73" spans="1:11" ht="15">
      <c r="A73" s="47"/>
      <c r="B73" s="52">
        <v>1</v>
      </c>
      <c r="C73" s="51">
        <v>0.85</v>
      </c>
      <c r="D73" s="52">
        <v>0.7</v>
      </c>
      <c r="E73" s="52">
        <v>0.3</v>
      </c>
      <c r="F73" s="52">
        <v>0.15</v>
      </c>
      <c r="G73" s="52">
        <v>0.1</v>
      </c>
      <c r="H73" s="52">
        <v>0.07</v>
      </c>
      <c r="I73" s="52">
        <v>0.05</v>
      </c>
      <c r="J73" s="52">
        <v>0</v>
      </c>
      <c r="K73" s="47"/>
    </row>
    <row r="74" spans="1:11" ht="15">
      <c r="A74" s="57" t="s">
        <v>137</v>
      </c>
      <c r="B74" s="55">
        <v>2</v>
      </c>
      <c r="C74" s="56" t="s">
        <v>191</v>
      </c>
      <c r="D74" s="56" t="s">
        <v>190</v>
      </c>
      <c r="E74" s="56">
        <v>1</v>
      </c>
      <c r="F74" s="56">
        <v>4</v>
      </c>
      <c r="G74" s="56">
        <v>3</v>
      </c>
      <c r="H74" s="56">
        <v>1</v>
      </c>
      <c r="I74" s="56" t="s">
        <v>190</v>
      </c>
      <c r="J74" s="56">
        <v>1</v>
      </c>
      <c r="K74" s="54">
        <v>12</v>
      </c>
    </row>
    <row r="75" spans="1:11" ht="15">
      <c r="A75" s="57" t="s">
        <v>148</v>
      </c>
      <c r="B75" s="55">
        <v>1</v>
      </c>
      <c r="C75" s="56" t="s">
        <v>191</v>
      </c>
      <c r="D75" s="56" t="s">
        <v>190</v>
      </c>
      <c r="E75" s="56" t="s">
        <v>190</v>
      </c>
      <c r="F75" s="56">
        <v>1</v>
      </c>
      <c r="G75" s="56">
        <v>2</v>
      </c>
      <c r="H75" s="56" t="s">
        <v>190</v>
      </c>
      <c r="I75" s="56" t="s">
        <v>190</v>
      </c>
      <c r="J75" s="56" t="s">
        <v>190</v>
      </c>
      <c r="K75" s="54">
        <v>4</v>
      </c>
    </row>
    <row r="76" spans="1:11" ht="24">
      <c r="A76" s="57" t="s">
        <v>145</v>
      </c>
      <c r="B76" s="56" t="s">
        <v>191</v>
      </c>
      <c r="C76" s="56" t="s">
        <v>191</v>
      </c>
      <c r="D76" s="56">
        <v>2</v>
      </c>
      <c r="E76" s="56" t="s">
        <v>190</v>
      </c>
      <c r="F76" s="56">
        <v>2</v>
      </c>
      <c r="G76" s="56">
        <v>5</v>
      </c>
      <c r="H76" s="56" t="s">
        <v>190</v>
      </c>
      <c r="I76" s="56" t="s">
        <v>190</v>
      </c>
      <c r="J76" s="56" t="s">
        <v>190</v>
      </c>
      <c r="K76" s="54">
        <v>9</v>
      </c>
    </row>
    <row r="77" spans="1:11" ht="15">
      <c r="A77" s="57" t="s">
        <v>143</v>
      </c>
      <c r="B77" s="56" t="s">
        <v>191</v>
      </c>
      <c r="C77" s="56" t="s">
        <v>191</v>
      </c>
      <c r="D77" s="56" t="s">
        <v>190</v>
      </c>
      <c r="E77" s="56" t="s">
        <v>190</v>
      </c>
      <c r="F77" s="56" t="s">
        <v>190</v>
      </c>
      <c r="G77" s="56" t="s">
        <v>190</v>
      </c>
      <c r="H77" s="56" t="s">
        <v>190</v>
      </c>
      <c r="I77" s="56">
        <v>7</v>
      </c>
      <c r="J77" s="56" t="s">
        <v>190</v>
      </c>
      <c r="K77" s="54">
        <v>7</v>
      </c>
    </row>
    <row r="78" spans="1:11" ht="15.75" thickBot="1">
      <c r="A78" s="57" t="s">
        <v>176</v>
      </c>
      <c r="B78" s="59">
        <v>3</v>
      </c>
      <c r="C78" s="58">
        <v>0</v>
      </c>
      <c r="D78" s="58">
        <v>2</v>
      </c>
      <c r="E78" s="58">
        <v>1</v>
      </c>
      <c r="F78" s="58">
        <v>7</v>
      </c>
      <c r="G78" s="58">
        <v>10</v>
      </c>
      <c r="H78" s="58">
        <v>1</v>
      </c>
      <c r="I78" s="58">
        <v>7</v>
      </c>
      <c r="J78" s="58">
        <v>1</v>
      </c>
      <c r="K78" s="40">
        <f>SUM(K74:K77)</f>
        <v>32</v>
      </c>
    </row>
    <row r="79" ht="15.75" thickTop="1"/>
  </sheetData>
  <mergeCells count="13">
    <mergeCell ref="A1:J1"/>
    <mergeCell ref="L4:O7"/>
    <mergeCell ref="A71:J71"/>
    <mergeCell ref="A36:J36"/>
    <mergeCell ref="A10:J10"/>
    <mergeCell ref="L31:O34"/>
    <mergeCell ref="A28:J28"/>
    <mergeCell ref="A62:J62"/>
    <mergeCell ref="A53:J53"/>
    <mergeCell ref="A45:J45"/>
    <mergeCell ref="L13:O16"/>
    <mergeCell ref="A19:J19"/>
    <mergeCell ref="L22:O25"/>
  </mergeCells>
  <conditionalFormatting sqref="B38:J38">
    <cfRule type="dataBar" priority="9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{26A4C0CB-8A71-4375-9F13-B6D7FCC288CB}</x14:id>
        </ext>
      </extLst>
    </cfRule>
  </conditionalFormatting>
  <conditionalFormatting sqref="B64:J64">
    <cfRule type="dataBar" priority="8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{91F92DE9-8FEB-4D3E-B9B5-490A81808E56}</x14:id>
        </ext>
      </extLst>
    </cfRule>
  </conditionalFormatting>
  <conditionalFormatting sqref="B55:J55">
    <cfRule type="dataBar" priority="7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{6CED5955-4D37-4F96-AF74-4CC398BA9765}</x14:id>
        </ext>
      </extLst>
    </cfRule>
  </conditionalFormatting>
  <conditionalFormatting sqref="B47:J47">
    <cfRule type="dataBar" priority="6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{AE04A3E1-9CB5-4968-BF24-A813EDD0353E}</x14:id>
        </ext>
      </extLst>
    </cfRule>
  </conditionalFormatting>
  <conditionalFormatting sqref="C73">
    <cfRule type="dataBar" priority="5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{98756CC1-E1B1-4C17-8CD2-644480365988}</x14:id>
        </ext>
      </extLst>
    </cfRule>
  </conditionalFormatting>
  <conditionalFormatting sqref="B30:J30">
    <cfRule type="dataBar" priority="4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{23CD4629-50C0-44E0-9F25-71DBD194F2FD}</x14:id>
        </ext>
      </extLst>
    </cfRule>
  </conditionalFormatting>
  <conditionalFormatting sqref="B12:J12">
    <cfRule type="dataBar" priority="3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{B8D713CE-6EFE-4F95-888B-22E381D4C504}</x14:id>
        </ext>
      </extLst>
    </cfRule>
  </conditionalFormatting>
  <conditionalFormatting sqref="B21:J21">
    <cfRule type="dataBar" priority="2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{0D19906B-B2D6-4C83-A910-6B82FFE34C71}</x14:id>
        </ext>
      </extLst>
    </cfRule>
  </conditionalFormatting>
  <conditionalFormatting sqref="B3:J3">
    <cfRule type="dataBar" priority="1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{435A3068-C6CA-4241-8978-6922A5C49B1E}</x14:id>
        </ext>
      </extLst>
    </cfRule>
  </conditionalFormatting>
  <printOptions/>
  <pageMargins left="0.7" right="0.29" top="0.42" bottom="0.41" header="0.3" footer="0.3"/>
  <pageSetup fitToHeight="1" fitToWidth="1" horizontalDpi="600" verticalDpi="600" orientation="landscape" paperSize="9" scale="9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A4C0CB-8A71-4375-9F13-B6D7FCC288CB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B38:J38</xm:sqref>
        </x14:conditionalFormatting>
        <x14:conditionalFormatting xmlns:xm="http://schemas.microsoft.com/office/excel/2006/main">
          <x14:cfRule type="dataBar" id="{91F92DE9-8FEB-4D3E-B9B5-490A81808E56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B64:J64</xm:sqref>
        </x14:conditionalFormatting>
        <x14:conditionalFormatting xmlns:xm="http://schemas.microsoft.com/office/excel/2006/main">
          <x14:cfRule type="dataBar" id="{6CED5955-4D37-4F96-AF74-4CC398BA9765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B55:J55</xm:sqref>
        </x14:conditionalFormatting>
        <x14:conditionalFormatting xmlns:xm="http://schemas.microsoft.com/office/excel/2006/main">
          <x14:cfRule type="dataBar" id="{AE04A3E1-9CB5-4968-BF24-A813EDD0353E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B47:J47</xm:sqref>
        </x14:conditionalFormatting>
        <x14:conditionalFormatting xmlns:xm="http://schemas.microsoft.com/office/excel/2006/main">
          <x14:cfRule type="dataBar" id="{98756CC1-E1B1-4C17-8CD2-644480365988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C73</xm:sqref>
        </x14:conditionalFormatting>
        <x14:conditionalFormatting xmlns:xm="http://schemas.microsoft.com/office/excel/2006/main">
          <x14:cfRule type="dataBar" id="{23CD4629-50C0-44E0-9F25-71DBD194F2FD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B30:J30</xm:sqref>
        </x14:conditionalFormatting>
        <x14:conditionalFormatting xmlns:xm="http://schemas.microsoft.com/office/excel/2006/main">
          <x14:cfRule type="dataBar" id="{B8D713CE-6EFE-4F95-888B-22E381D4C504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B12:J12</xm:sqref>
        </x14:conditionalFormatting>
        <x14:conditionalFormatting xmlns:xm="http://schemas.microsoft.com/office/excel/2006/main">
          <x14:cfRule type="dataBar" id="{0D19906B-B2D6-4C83-A910-6B82FFE34C71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B21:J21</xm:sqref>
        </x14:conditionalFormatting>
        <x14:conditionalFormatting xmlns:xm="http://schemas.microsoft.com/office/excel/2006/main">
          <x14:cfRule type="dataBar" id="{435A3068-C6CA-4241-8978-6922A5C49B1E}">
            <x14:dataBar minLength="0" maxLength="100" gradient="0" border="1">
              <x14:cfvo type="autoMin"/>
              <x14:cfvo type="autoMax"/>
              <x14:borderColor theme="2" tint="-0.4999699890613556"/>
              <x14:negativeFillColor rgb="FFFF0000"/>
              <x14:axisColor rgb="FF000000"/>
            </x14:dataBar>
            <x14:dxf/>
          </x14:cfRule>
          <xm:sqref>B3:J3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4153-5C3D-4825-BBEE-6AE977D6AAFD}">
  <sheetPr>
    <pageSetUpPr fitToPage="1"/>
  </sheetPr>
  <dimension ref="A1:G16"/>
  <sheetViews>
    <sheetView showGridLines="0" workbookViewId="0" topLeftCell="B1">
      <selection activeCell="H23" sqref="H23"/>
    </sheetView>
  </sheetViews>
  <sheetFormatPr defaultColWidth="8.7109375" defaultRowHeight="25.5" customHeight="1"/>
  <cols>
    <col min="1" max="1" width="17.421875" style="95" hidden="1" customWidth="1"/>
    <col min="2" max="2" width="9.57421875" style="95" customWidth="1"/>
    <col min="3" max="3" width="11.00390625" style="95" customWidth="1"/>
    <col min="4" max="4" width="19.57421875" style="95" customWidth="1"/>
    <col min="5" max="5" width="32.28125" style="96" customWidth="1"/>
    <col min="6" max="6" width="15.140625" style="96" customWidth="1"/>
    <col min="7" max="7" width="21.140625" style="95" customWidth="1"/>
    <col min="8" max="16384" width="8.7109375" style="95" customWidth="1"/>
  </cols>
  <sheetData>
    <row r="1" spans="1:7" ht="25.5" customHeight="1" thickBot="1">
      <c r="A1" s="100" t="s">
        <v>474</v>
      </c>
      <c r="B1" s="102" t="s">
        <v>487</v>
      </c>
      <c r="C1" s="102" t="s">
        <v>494</v>
      </c>
      <c r="D1" s="103" t="s">
        <v>475</v>
      </c>
      <c r="E1" s="102" t="s">
        <v>1</v>
      </c>
      <c r="F1" s="102" t="s">
        <v>488</v>
      </c>
      <c r="G1" s="102" t="s">
        <v>177</v>
      </c>
    </row>
    <row r="2" spans="1:7" s="98" customFormat="1" ht="21" customHeight="1">
      <c r="A2" s="97" t="s">
        <v>196</v>
      </c>
      <c r="B2" s="104">
        <v>1</v>
      </c>
      <c r="C2" s="119">
        <v>4</v>
      </c>
      <c r="D2" s="105" t="s">
        <v>483</v>
      </c>
      <c r="E2" s="106" t="s">
        <v>196</v>
      </c>
      <c r="F2" s="107">
        <v>44042.41753472222</v>
      </c>
      <c r="G2" s="108"/>
    </row>
    <row r="3" spans="1:7" s="98" customFormat="1" ht="21" customHeight="1">
      <c r="A3" s="101" t="s">
        <v>477</v>
      </c>
      <c r="B3" s="115">
        <v>2</v>
      </c>
      <c r="C3" s="125" t="s">
        <v>492</v>
      </c>
      <c r="D3" s="115" t="s">
        <v>484</v>
      </c>
      <c r="E3" s="116" t="s">
        <v>478</v>
      </c>
      <c r="F3" s="117">
        <v>44043.740532407406</v>
      </c>
      <c r="G3" s="123" t="s">
        <v>489</v>
      </c>
    </row>
    <row r="4" spans="1:7" s="98" customFormat="1" ht="21" customHeight="1">
      <c r="A4" s="101"/>
      <c r="B4" s="115">
        <f>+IF(F4="",B3,B3+1)</f>
        <v>2</v>
      </c>
      <c r="C4" s="125"/>
      <c r="D4" s="115" t="s">
        <v>485</v>
      </c>
      <c r="E4" s="116" t="s">
        <v>198</v>
      </c>
      <c r="F4" s="117"/>
      <c r="G4" s="123"/>
    </row>
    <row r="5" spans="1:7" s="98" customFormat="1" ht="21" customHeight="1">
      <c r="A5" s="97" t="s">
        <v>234</v>
      </c>
      <c r="B5" s="104">
        <f aca="true" t="shared" si="0" ref="B5:B16">+IF(F5="",B4,B4+1)</f>
        <v>3</v>
      </c>
      <c r="C5" s="119">
        <v>5</v>
      </c>
      <c r="D5" s="105" t="s">
        <v>483</v>
      </c>
      <c r="E5" s="106" t="s">
        <v>234</v>
      </c>
      <c r="F5" s="107">
        <v>44047.75572916667</v>
      </c>
      <c r="G5" s="108"/>
    </row>
    <row r="6" spans="1:7" s="98" customFormat="1" ht="21" customHeight="1">
      <c r="A6" s="101" t="s">
        <v>210</v>
      </c>
      <c r="B6" s="115">
        <f t="shared" si="0"/>
        <v>4</v>
      </c>
      <c r="C6" s="115" t="s">
        <v>492</v>
      </c>
      <c r="D6" s="115" t="s">
        <v>483</v>
      </c>
      <c r="E6" s="116" t="s">
        <v>210</v>
      </c>
      <c r="F6" s="117">
        <v>44048.495671296296</v>
      </c>
      <c r="G6" s="118" t="s">
        <v>490</v>
      </c>
    </row>
    <row r="7" spans="1:7" s="98" customFormat="1" ht="21" customHeight="1">
      <c r="A7" s="101" t="s">
        <v>232</v>
      </c>
      <c r="B7" s="115">
        <f t="shared" si="0"/>
        <v>5</v>
      </c>
      <c r="C7" s="115" t="s">
        <v>492</v>
      </c>
      <c r="D7" s="115" t="s">
        <v>483</v>
      </c>
      <c r="E7" s="116" t="s">
        <v>232</v>
      </c>
      <c r="F7" s="117">
        <v>44048.49591435185</v>
      </c>
      <c r="G7" s="118" t="s">
        <v>491</v>
      </c>
    </row>
    <row r="8" spans="1:7" s="98" customFormat="1" ht="21" customHeight="1">
      <c r="A8" s="99" t="s">
        <v>215</v>
      </c>
      <c r="B8" s="110">
        <f t="shared" si="0"/>
        <v>6</v>
      </c>
      <c r="C8" s="120">
        <v>2</v>
      </c>
      <c r="D8" s="111" t="s">
        <v>483</v>
      </c>
      <c r="E8" s="112" t="s">
        <v>215</v>
      </c>
      <c r="F8" s="113">
        <v>44048.499085648145</v>
      </c>
      <c r="G8" s="114"/>
    </row>
    <row r="9" spans="1:7" s="98" customFormat="1" ht="21" customHeight="1">
      <c r="A9" s="97" t="s">
        <v>479</v>
      </c>
      <c r="B9" s="104">
        <f t="shared" si="0"/>
        <v>7</v>
      </c>
      <c r="C9" s="124">
        <v>1</v>
      </c>
      <c r="D9" s="105" t="s">
        <v>484</v>
      </c>
      <c r="E9" s="106" t="s">
        <v>213</v>
      </c>
      <c r="F9" s="126">
        <v>44048.5390162037</v>
      </c>
      <c r="G9" s="108"/>
    </row>
    <row r="10" spans="1:7" s="98" customFormat="1" ht="21" customHeight="1">
      <c r="A10" s="97"/>
      <c r="B10" s="104">
        <f t="shared" si="0"/>
        <v>7</v>
      </c>
      <c r="C10" s="124"/>
      <c r="D10" s="105" t="s">
        <v>485</v>
      </c>
      <c r="E10" s="106" t="s">
        <v>220</v>
      </c>
      <c r="F10" s="126"/>
      <c r="G10" s="108"/>
    </row>
    <row r="11" spans="1:7" s="98" customFormat="1" ht="21" customHeight="1">
      <c r="A11" s="97"/>
      <c r="B11" s="104">
        <f t="shared" si="0"/>
        <v>7</v>
      </c>
      <c r="C11" s="124"/>
      <c r="D11" s="105" t="s">
        <v>485</v>
      </c>
      <c r="E11" s="106" t="s">
        <v>205</v>
      </c>
      <c r="F11" s="126"/>
      <c r="G11" s="108"/>
    </row>
    <row r="12" spans="1:7" s="98" customFormat="1" ht="21" customHeight="1">
      <c r="A12" s="97"/>
      <c r="B12" s="104">
        <f t="shared" si="0"/>
        <v>7</v>
      </c>
      <c r="C12" s="124"/>
      <c r="D12" s="105" t="s">
        <v>485</v>
      </c>
      <c r="E12" s="106" t="s">
        <v>206</v>
      </c>
      <c r="F12" s="126"/>
      <c r="G12" s="108"/>
    </row>
    <row r="13" spans="1:7" s="98" customFormat="1" ht="21" customHeight="1">
      <c r="A13" s="97"/>
      <c r="B13" s="104">
        <f t="shared" si="0"/>
        <v>7</v>
      </c>
      <c r="C13" s="124"/>
      <c r="D13" s="105" t="s">
        <v>485</v>
      </c>
      <c r="E13" s="106" t="s">
        <v>480</v>
      </c>
      <c r="F13" s="126"/>
      <c r="G13" s="108"/>
    </row>
    <row r="14" spans="1:7" s="98" customFormat="1" ht="21" customHeight="1">
      <c r="A14" s="97"/>
      <c r="B14" s="104">
        <f t="shared" si="0"/>
        <v>7</v>
      </c>
      <c r="C14" s="124"/>
      <c r="D14" s="105" t="s">
        <v>485</v>
      </c>
      <c r="E14" s="106" t="s">
        <v>481</v>
      </c>
      <c r="F14" s="126"/>
      <c r="G14" s="108"/>
    </row>
    <row r="15" spans="1:7" s="98" customFormat="1" ht="21" customHeight="1">
      <c r="A15" s="97"/>
      <c r="B15" s="104">
        <f t="shared" si="0"/>
        <v>7</v>
      </c>
      <c r="C15" s="124"/>
      <c r="D15" s="105" t="s">
        <v>485</v>
      </c>
      <c r="E15" s="106" t="s">
        <v>482</v>
      </c>
      <c r="F15" s="126"/>
      <c r="G15" s="108"/>
    </row>
    <row r="16" spans="1:7" s="98" customFormat="1" ht="21" customHeight="1">
      <c r="A16" s="99" t="s">
        <v>222</v>
      </c>
      <c r="B16" s="110">
        <f t="shared" si="0"/>
        <v>8</v>
      </c>
      <c r="C16" s="120">
        <v>3</v>
      </c>
      <c r="D16" s="111" t="s">
        <v>486</v>
      </c>
      <c r="E16" s="112" t="s">
        <v>222</v>
      </c>
      <c r="F16" s="113">
        <v>44048.56412037037</v>
      </c>
      <c r="G16" s="114"/>
    </row>
  </sheetData>
  <autoFilter ref="A1:F16"/>
  <mergeCells count="4">
    <mergeCell ref="G3:G4"/>
    <mergeCell ref="C9:C15"/>
    <mergeCell ref="C3:C4"/>
    <mergeCell ref="F9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&amp;COFFERTE SOTTOMESSE LOTTO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23BA-DD67-4B95-9B9D-5B735BDCFF00}">
  <sheetPr>
    <pageSetUpPr fitToPage="1"/>
  </sheetPr>
  <dimension ref="A1:G13"/>
  <sheetViews>
    <sheetView showGridLines="0" tabSelected="1" workbookViewId="0" topLeftCell="B1">
      <selection activeCell="G18" sqref="G18"/>
    </sheetView>
  </sheetViews>
  <sheetFormatPr defaultColWidth="8.7109375" defaultRowHeight="25.5" customHeight="1"/>
  <cols>
    <col min="1" max="1" width="17.421875" style="95" hidden="1" customWidth="1"/>
    <col min="2" max="2" width="11.57421875" style="95" customWidth="1"/>
    <col min="3" max="3" width="11.140625" style="95" customWidth="1"/>
    <col min="4" max="4" width="19.57421875" style="95" customWidth="1"/>
    <col min="5" max="5" width="28.8515625" style="95" customWidth="1"/>
    <col min="6" max="6" width="15.421875" style="95" customWidth="1"/>
    <col min="7" max="7" width="28.140625" style="95" customWidth="1"/>
    <col min="8" max="16384" width="8.7109375" style="95" customWidth="1"/>
  </cols>
  <sheetData>
    <row r="1" spans="1:7" ht="25.5" customHeight="1" thickBot="1">
      <c r="A1" s="100" t="s">
        <v>474</v>
      </c>
      <c r="B1" s="102" t="s">
        <v>487</v>
      </c>
      <c r="C1" s="102" t="s">
        <v>494</v>
      </c>
      <c r="D1" s="103" t="s">
        <v>475</v>
      </c>
      <c r="E1" s="102" t="s">
        <v>1</v>
      </c>
      <c r="F1" s="102" t="s">
        <v>476</v>
      </c>
      <c r="G1" s="102" t="s">
        <v>177</v>
      </c>
    </row>
    <row r="2" spans="1:7" s="98" customFormat="1" ht="21" customHeight="1">
      <c r="A2" s="97" t="s">
        <v>197</v>
      </c>
      <c r="B2" s="104">
        <v>1</v>
      </c>
      <c r="C2" s="119">
        <v>3</v>
      </c>
      <c r="D2" s="105" t="s">
        <v>483</v>
      </c>
      <c r="E2" s="106" t="s">
        <v>197</v>
      </c>
      <c r="F2" s="107">
        <v>44043.51746527778</v>
      </c>
      <c r="G2" s="109"/>
    </row>
    <row r="3" spans="1:7" s="98" customFormat="1" ht="21" customHeight="1">
      <c r="A3" s="99" t="s">
        <v>215</v>
      </c>
      <c r="B3" s="110">
        <v>2</v>
      </c>
      <c r="C3" s="120">
        <v>2</v>
      </c>
      <c r="D3" s="111" t="s">
        <v>483</v>
      </c>
      <c r="E3" s="112" t="s">
        <v>215</v>
      </c>
      <c r="F3" s="113">
        <v>44048.499085648145</v>
      </c>
      <c r="G3" s="114"/>
    </row>
    <row r="4" spans="1:7" s="98" customFormat="1" ht="21" customHeight="1">
      <c r="A4" s="97" t="s">
        <v>229</v>
      </c>
      <c r="B4" s="104">
        <v>3</v>
      </c>
      <c r="C4" s="119">
        <v>1</v>
      </c>
      <c r="D4" s="105" t="s">
        <v>483</v>
      </c>
      <c r="E4" s="106" t="s">
        <v>229</v>
      </c>
      <c r="F4" s="107">
        <v>44048.50121527778</v>
      </c>
      <c r="G4" s="109"/>
    </row>
    <row r="5" spans="1:7" s="98" customFormat="1" ht="21" customHeight="1">
      <c r="A5" s="99" t="s">
        <v>454</v>
      </c>
      <c r="B5" s="110">
        <v>4</v>
      </c>
      <c r="C5" s="120">
        <v>4</v>
      </c>
      <c r="D5" s="111" t="s">
        <v>483</v>
      </c>
      <c r="E5" s="112" t="s">
        <v>454</v>
      </c>
      <c r="F5" s="113">
        <v>44048.52128472222</v>
      </c>
      <c r="G5" s="114"/>
    </row>
    <row r="6" spans="1:7" s="98" customFormat="1" ht="21" customHeight="1">
      <c r="A6" s="97" t="s">
        <v>479</v>
      </c>
      <c r="B6" s="130">
        <v>5</v>
      </c>
      <c r="C6" s="124">
        <v>5</v>
      </c>
      <c r="D6" s="105" t="s">
        <v>484</v>
      </c>
      <c r="E6" s="106" t="s">
        <v>213</v>
      </c>
      <c r="F6" s="127">
        <v>44048.5390162037</v>
      </c>
      <c r="G6" s="109"/>
    </row>
    <row r="7" spans="1:7" s="98" customFormat="1" ht="21" customHeight="1">
      <c r="A7" s="97"/>
      <c r="B7" s="130"/>
      <c r="C7" s="124"/>
      <c r="D7" s="105" t="s">
        <v>485</v>
      </c>
      <c r="E7" s="106" t="s">
        <v>220</v>
      </c>
      <c r="F7" s="128"/>
      <c r="G7" s="109"/>
    </row>
    <row r="8" spans="1:7" s="98" customFormat="1" ht="21" customHeight="1">
      <c r="A8" s="97"/>
      <c r="B8" s="130"/>
      <c r="C8" s="124"/>
      <c r="D8" s="105" t="s">
        <v>485</v>
      </c>
      <c r="E8" s="106" t="s">
        <v>205</v>
      </c>
      <c r="F8" s="128"/>
      <c r="G8" s="109"/>
    </row>
    <row r="9" spans="1:7" s="98" customFormat="1" ht="21" customHeight="1">
      <c r="A9" s="97"/>
      <c r="B9" s="130"/>
      <c r="C9" s="124"/>
      <c r="D9" s="105" t="s">
        <v>485</v>
      </c>
      <c r="E9" s="106" t="s">
        <v>206</v>
      </c>
      <c r="F9" s="128"/>
      <c r="G9" s="109"/>
    </row>
    <row r="10" spans="1:7" s="98" customFormat="1" ht="21" customHeight="1">
      <c r="A10" s="97"/>
      <c r="B10" s="130"/>
      <c r="C10" s="124"/>
      <c r="D10" s="105" t="s">
        <v>485</v>
      </c>
      <c r="E10" s="106" t="s">
        <v>480</v>
      </c>
      <c r="F10" s="128"/>
      <c r="G10" s="109"/>
    </row>
    <row r="11" spans="1:7" s="98" customFormat="1" ht="21" customHeight="1">
      <c r="A11" s="97"/>
      <c r="B11" s="130"/>
      <c r="C11" s="124"/>
      <c r="D11" s="105" t="s">
        <v>485</v>
      </c>
      <c r="E11" s="106" t="s">
        <v>481</v>
      </c>
      <c r="F11" s="128"/>
      <c r="G11" s="109"/>
    </row>
    <row r="12" spans="1:7" s="98" customFormat="1" ht="21" customHeight="1">
      <c r="A12" s="97"/>
      <c r="B12" s="130"/>
      <c r="C12" s="124"/>
      <c r="D12" s="105" t="s">
        <v>485</v>
      </c>
      <c r="E12" s="106" t="s">
        <v>482</v>
      </c>
      <c r="F12" s="129"/>
      <c r="G12" s="109"/>
    </row>
    <row r="13" spans="1:7" s="98" customFormat="1" ht="21" customHeight="1">
      <c r="A13" s="101" t="s">
        <v>182</v>
      </c>
      <c r="B13" s="115">
        <v>6</v>
      </c>
      <c r="C13" s="115" t="s">
        <v>492</v>
      </c>
      <c r="D13" s="115" t="s">
        <v>483</v>
      </c>
      <c r="E13" s="116" t="s">
        <v>182</v>
      </c>
      <c r="F13" s="117">
        <v>44048.568761574075</v>
      </c>
      <c r="G13" s="118" t="s">
        <v>493</v>
      </c>
    </row>
  </sheetData>
  <autoFilter ref="A1:F13"/>
  <mergeCells count="3">
    <mergeCell ref="F6:F12"/>
    <mergeCell ref="B6:B12"/>
    <mergeCell ref="C6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&amp;COFFERTE SOTTOMESSE LOTTO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E52F-FC3C-43A6-A245-8D8DD5E07270}">
  <dimension ref="A1:J36"/>
  <sheetViews>
    <sheetView workbookViewId="0" topLeftCell="B1">
      <selection activeCell="H2" sqref="H2"/>
    </sheetView>
  </sheetViews>
  <sheetFormatPr defaultColWidth="9.140625" defaultRowHeight="15"/>
  <cols>
    <col min="1" max="1" width="37.7109375" style="0" customWidth="1"/>
    <col min="2" max="2" width="25.8515625" style="49" customWidth="1"/>
    <col min="3" max="3" width="28.28125" style="49" customWidth="1"/>
    <col min="4" max="4" width="27.140625" style="49" customWidth="1"/>
    <col min="5" max="5" width="15.140625" style="49" customWidth="1"/>
    <col min="6" max="6" width="15.57421875" style="49" customWidth="1"/>
    <col min="7" max="7" width="18.28125" style="49" customWidth="1"/>
  </cols>
  <sheetData>
    <row r="1" spans="1:7" ht="15">
      <c r="A1" s="48" t="s">
        <v>1</v>
      </c>
      <c r="B1" s="67" t="s">
        <v>199</v>
      </c>
      <c r="C1" s="67" t="s">
        <v>200</v>
      </c>
      <c r="D1" s="67" t="s">
        <v>201</v>
      </c>
      <c r="E1" s="67" t="s">
        <v>202</v>
      </c>
      <c r="F1" s="67" t="s">
        <v>203</v>
      </c>
      <c r="G1" s="67" t="s">
        <v>204</v>
      </c>
    </row>
    <row r="2" spans="1:7" ht="15">
      <c r="A2" s="65" t="s">
        <v>196</v>
      </c>
      <c r="B2" s="68">
        <v>13638631005</v>
      </c>
      <c r="C2" s="68">
        <v>13638631005</v>
      </c>
      <c r="D2" s="68" t="s">
        <v>245</v>
      </c>
      <c r="E2" s="68" t="s">
        <v>246</v>
      </c>
      <c r="F2" s="68" t="s">
        <v>247</v>
      </c>
      <c r="G2" s="68" t="s">
        <v>3</v>
      </c>
    </row>
    <row r="3" spans="1:7" ht="15">
      <c r="A3" s="65" t="s">
        <v>197</v>
      </c>
      <c r="B3" s="68">
        <v>2043190426</v>
      </c>
      <c r="C3" s="68">
        <v>2043190426</v>
      </c>
      <c r="D3" s="68" t="s">
        <v>248</v>
      </c>
      <c r="E3" s="68" t="s">
        <v>249</v>
      </c>
      <c r="F3" s="68" t="s">
        <v>250</v>
      </c>
      <c r="G3" s="68" t="s">
        <v>8</v>
      </c>
    </row>
    <row r="4" spans="1:7" ht="15">
      <c r="A4" s="65" t="s">
        <v>198</v>
      </c>
      <c r="B4" s="68">
        <v>3372370548</v>
      </c>
      <c r="C4" s="68">
        <v>3372370548</v>
      </c>
      <c r="D4" s="68" t="s">
        <v>251</v>
      </c>
      <c r="E4" s="68" t="s">
        <v>252</v>
      </c>
      <c r="F4" s="68" t="s">
        <v>253</v>
      </c>
      <c r="G4" s="68" t="s">
        <v>12</v>
      </c>
    </row>
    <row r="5" spans="1:7" ht="24">
      <c r="A5" s="63" t="s">
        <v>205</v>
      </c>
      <c r="B5" s="68">
        <v>1932130790</v>
      </c>
      <c r="C5" s="68">
        <v>1932130790</v>
      </c>
      <c r="D5" s="68" t="s">
        <v>254</v>
      </c>
      <c r="E5" s="68" t="s">
        <v>255</v>
      </c>
      <c r="F5" s="68" t="s">
        <v>256</v>
      </c>
      <c r="G5" s="68" t="s">
        <v>16</v>
      </c>
    </row>
    <row r="6" spans="1:7" ht="15">
      <c r="A6" s="63" t="s">
        <v>206</v>
      </c>
      <c r="B6" s="68">
        <v>5456010650</v>
      </c>
      <c r="C6" s="68">
        <v>5456010650</v>
      </c>
      <c r="D6" s="68" t="s">
        <v>257</v>
      </c>
      <c r="E6" s="68" t="s">
        <v>258</v>
      </c>
      <c r="F6" s="68" t="s">
        <v>259</v>
      </c>
      <c r="G6" s="68" t="s">
        <v>21</v>
      </c>
    </row>
    <row r="7" spans="1:7" ht="15">
      <c r="A7" s="63" t="s">
        <v>207</v>
      </c>
      <c r="B7" s="68" t="s">
        <v>193</v>
      </c>
      <c r="C7" s="68">
        <v>1428590200</v>
      </c>
      <c r="D7" s="68" t="s">
        <v>260</v>
      </c>
      <c r="E7" s="68" t="s">
        <v>261</v>
      </c>
      <c r="F7" s="68" t="s">
        <v>262</v>
      </c>
      <c r="G7" s="68" t="s">
        <v>25</v>
      </c>
    </row>
    <row r="8" spans="1:7" ht="15">
      <c r="A8" s="63" t="s">
        <v>208</v>
      </c>
      <c r="B8" s="68">
        <v>4649630268</v>
      </c>
      <c r="C8" s="68">
        <v>4649630268</v>
      </c>
      <c r="D8" s="68" t="s">
        <v>263</v>
      </c>
      <c r="E8" s="68" t="s">
        <v>264</v>
      </c>
      <c r="F8" s="68" t="s">
        <v>262</v>
      </c>
      <c r="G8" s="68" t="s">
        <v>29</v>
      </c>
    </row>
    <row r="9" spans="1:7" ht="15">
      <c r="A9" s="63" t="s">
        <v>209</v>
      </c>
      <c r="B9" s="68">
        <v>1398160661</v>
      </c>
      <c r="C9" s="68">
        <v>1398160661</v>
      </c>
      <c r="D9" s="68" t="s">
        <v>265</v>
      </c>
      <c r="E9" s="68" t="s">
        <v>266</v>
      </c>
      <c r="F9" s="68" t="s">
        <v>267</v>
      </c>
      <c r="G9" s="68" t="s">
        <v>33</v>
      </c>
    </row>
    <row r="10" spans="1:7" ht="15">
      <c r="A10" s="69" t="s">
        <v>210</v>
      </c>
      <c r="B10" s="70">
        <v>2585460690</v>
      </c>
      <c r="C10" s="70" t="s">
        <v>235</v>
      </c>
      <c r="D10" s="70" t="s">
        <v>236</v>
      </c>
      <c r="E10" s="70" t="s">
        <v>237</v>
      </c>
      <c r="F10" s="70" t="s">
        <v>238</v>
      </c>
      <c r="G10" s="70" t="s">
        <v>239</v>
      </c>
    </row>
    <row r="11" spans="1:7" ht="15">
      <c r="A11" s="63" t="s">
        <v>211</v>
      </c>
      <c r="B11" s="68">
        <v>5902860484</v>
      </c>
      <c r="C11" s="68">
        <v>5902860484</v>
      </c>
      <c r="D11" s="68" t="s">
        <v>268</v>
      </c>
      <c r="E11" s="68" t="s">
        <v>269</v>
      </c>
      <c r="F11" s="68" t="s">
        <v>270</v>
      </c>
      <c r="G11" s="68" t="s">
        <v>41</v>
      </c>
    </row>
    <row r="12" spans="1:7" ht="15">
      <c r="A12" s="63" t="s">
        <v>212</v>
      </c>
      <c r="B12" s="68">
        <v>1121130197</v>
      </c>
      <c r="C12" s="68">
        <v>1121130197</v>
      </c>
      <c r="D12" s="68" t="s">
        <v>271</v>
      </c>
      <c r="E12" s="68">
        <v>0</v>
      </c>
      <c r="F12" s="68">
        <v>0</v>
      </c>
      <c r="G12" s="68" t="s">
        <v>45</v>
      </c>
    </row>
    <row r="13" spans="1:7" ht="15">
      <c r="A13" s="63" t="s">
        <v>213</v>
      </c>
      <c r="B13" s="68">
        <v>216580290</v>
      </c>
      <c r="C13" s="68">
        <v>216580290</v>
      </c>
      <c r="D13" s="68" t="s">
        <v>272</v>
      </c>
      <c r="E13" s="68" t="s">
        <v>273</v>
      </c>
      <c r="F13" s="68" t="s">
        <v>274</v>
      </c>
      <c r="G13" s="68" t="s">
        <v>49</v>
      </c>
    </row>
    <row r="14" spans="1:7" ht="15">
      <c r="A14" s="63" t="s">
        <v>214</v>
      </c>
      <c r="B14" s="68">
        <v>262400427</v>
      </c>
      <c r="C14" s="68">
        <v>262400427</v>
      </c>
      <c r="D14" s="68" t="s">
        <v>275</v>
      </c>
      <c r="E14" s="68" t="s">
        <v>276</v>
      </c>
      <c r="F14" s="68" t="s">
        <v>277</v>
      </c>
      <c r="G14" s="68" t="s">
        <v>53</v>
      </c>
    </row>
    <row r="15" spans="1:7" ht="15">
      <c r="A15" s="63" t="s">
        <v>215</v>
      </c>
      <c r="B15" s="68" t="s">
        <v>194</v>
      </c>
      <c r="C15" s="68" t="s">
        <v>194</v>
      </c>
      <c r="D15" s="68" t="s">
        <v>278</v>
      </c>
      <c r="E15" s="68" t="s">
        <v>279</v>
      </c>
      <c r="F15" s="68" t="s">
        <v>280</v>
      </c>
      <c r="G15" s="68" t="s">
        <v>281</v>
      </c>
    </row>
    <row r="16" spans="1:7" ht="15">
      <c r="A16" s="63" t="s">
        <v>216</v>
      </c>
      <c r="B16" s="68">
        <v>2633430356</v>
      </c>
      <c r="C16" s="68">
        <v>2633430356</v>
      </c>
      <c r="D16" s="68" t="s">
        <v>282</v>
      </c>
      <c r="E16" s="68" t="s">
        <v>283</v>
      </c>
      <c r="F16" s="68" t="s">
        <v>284</v>
      </c>
      <c r="G16" s="68" t="s">
        <v>61</v>
      </c>
    </row>
    <row r="17" spans="1:7" ht="15">
      <c r="A17" s="63" t="s">
        <v>217</v>
      </c>
      <c r="B17" s="68" t="s">
        <v>285</v>
      </c>
      <c r="C17" s="68">
        <v>2051340764</v>
      </c>
      <c r="D17" s="68" t="s">
        <v>286</v>
      </c>
      <c r="E17" s="68" t="s">
        <v>287</v>
      </c>
      <c r="F17" s="68" t="s">
        <v>288</v>
      </c>
      <c r="G17" s="68" t="s">
        <v>65</v>
      </c>
    </row>
    <row r="18" spans="1:7" ht="15">
      <c r="A18" s="63" t="s">
        <v>218</v>
      </c>
      <c r="B18" s="68">
        <v>532370301</v>
      </c>
      <c r="C18" s="68">
        <v>532370301</v>
      </c>
      <c r="D18" s="68" t="s">
        <v>289</v>
      </c>
      <c r="E18" s="68" t="s">
        <v>290</v>
      </c>
      <c r="F18" s="68" t="s">
        <v>291</v>
      </c>
      <c r="G18" s="68" t="s">
        <v>69</v>
      </c>
    </row>
    <row r="19" spans="1:7" ht="15">
      <c r="A19" s="63" t="s">
        <v>219</v>
      </c>
      <c r="B19" s="68">
        <v>1377120637</v>
      </c>
      <c r="C19" s="68">
        <v>7675550631</v>
      </c>
      <c r="D19" s="68" t="s">
        <v>292</v>
      </c>
      <c r="E19" s="68" t="s">
        <v>293</v>
      </c>
      <c r="F19" s="68" t="s">
        <v>294</v>
      </c>
      <c r="G19" s="68" t="s">
        <v>73</v>
      </c>
    </row>
    <row r="20" spans="1:7" ht="15">
      <c r="A20" s="63" t="s">
        <v>220</v>
      </c>
      <c r="B20" s="68">
        <v>2029130693</v>
      </c>
      <c r="C20" s="68">
        <v>2029130693</v>
      </c>
      <c r="D20" s="68" t="s">
        <v>295</v>
      </c>
      <c r="E20" s="68" t="s">
        <v>296</v>
      </c>
      <c r="F20" s="68" t="s">
        <v>238</v>
      </c>
      <c r="G20" s="68" t="s">
        <v>77</v>
      </c>
    </row>
    <row r="21" spans="1:7" ht="15">
      <c r="A21" s="63" t="s">
        <v>221</v>
      </c>
      <c r="B21" s="68" t="s">
        <v>297</v>
      </c>
      <c r="C21" s="68">
        <v>2904910805</v>
      </c>
      <c r="D21" s="68" t="s">
        <v>298</v>
      </c>
      <c r="E21" s="68" t="s">
        <v>299</v>
      </c>
      <c r="F21" s="68" t="s">
        <v>300</v>
      </c>
      <c r="G21" s="68" t="s">
        <v>81</v>
      </c>
    </row>
    <row r="22" spans="1:7" ht="15">
      <c r="A22" s="63" t="s">
        <v>222</v>
      </c>
      <c r="B22" s="68">
        <v>2301560260</v>
      </c>
      <c r="C22" s="68">
        <v>2301560260</v>
      </c>
      <c r="D22" s="68" t="s">
        <v>301</v>
      </c>
      <c r="E22" s="68" t="s">
        <v>302</v>
      </c>
      <c r="F22" s="68" t="s">
        <v>303</v>
      </c>
      <c r="G22" s="68" t="s">
        <v>85</v>
      </c>
    </row>
    <row r="23" spans="1:7" ht="15">
      <c r="A23" s="63" t="s">
        <v>223</v>
      </c>
      <c r="B23" s="68" t="s">
        <v>304</v>
      </c>
      <c r="C23" s="68">
        <v>4497180150</v>
      </c>
      <c r="D23" s="68" t="s">
        <v>305</v>
      </c>
      <c r="E23" s="68" t="s">
        <v>306</v>
      </c>
      <c r="F23" s="68" t="s">
        <v>307</v>
      </c>
      <c r="G23" s="68" t="s">
        <v>89</v>
      </c>
    </row>
    <row r="24" spans="1:7" ht="15">
      <c r="A24" s="63" t="s">
        <v>224</v>
      </c>
      <c r="B24" s="68">
        <v>4175520230</v>
      </c>
      <c r="C24" s="68">
        <v>4175520230</v>
      </c>
      <c r="D24" s="68" t="s">
        <v>308</v>
      </c>
      <c r="E24" s="68" t="s">
        <v>309</v>
      </c>
      <c r="F24" s="68" t="s">
        <v>310</v>
      </c>
      <c r="G24" s="68" t="s">
        <v>93</v>
      </c>
    </row>
    <row r="25" spans="1:7" ht="15">
      <c r="A25" s="63" t="s">
        <v>225</v>
      </c>
      <c r="B25" s="68">
        <v>2994540108</v>
      </c>
      <c r="C25" s="68">
        <v>2994540108</v>
      </c>
      <c r="D25" s="68" t="s">
        <v>311</v>
      </c>
      <c r="E25" s="68" t="s">
        <v>312</v>
      </c>
      <c r="F25" s="68" t="s">
        <v>313</v>
      </c>
      <c r="G25" s="68" t="s">
        <v>97</v>
      </c>
    </row>
    <row r="26" spans="1:7" ht="15">
      <c r="A26" s="63" t="s">
        <v>226</v>
      </c>
      <c r="B26" s="68">
        <v>4850371214</v>
      </c>
      <c r="C26" s="68">
        <v>4850371214</v>
      </c>
      <c r="D26" s="68" t="s">
        <v>314</v>
      </c>
      <c r="E26" s="68" t="s">
        <v>293</v>
      </c>
      <c r="F26" s="68" t="s">
        <v>294</v>
      </c>
      <c r="G26" s="68" t="s">
        <v>101</v>
      </c>
    </row>
    <row r="27" spans="1:7" ht="15">
      <c r="A27" s="63" t="s">
        <v>227</v>
      </c>
      <c r="B27" s="68">
        <v>4274960758</v>
      </c>
      <c r="C27" s="68">
        <v>4274960758</v>
      </c>
      <c r="D27" s="68" t="s">
        <v>315</v>
      </c>
      <c r="E27" s="68" t="s">
        <v>316</v>
      </c>
      <c r="F27" s="68" t="s">
        <v>317</v>
      </c>
      <c r="G27" s="68" t="s">
        <v>105</v>
      </c>
    </row>
    <row r="28" spans="1:7" ht="15">
      <c r="A28" s="63" t="s">
        <v>228</v>
      </c>
      <c r="B28" s="68">
        <v>5204430630</v>
      </c>
      <c r="C28" s="68">
        <v>5204430630</v>
      </c>
      <c r="D28" s="68" t="s">
        <v>318</v>
      </c>
      <c r="E28" s="68" t="s">
        <v>319</v>
      </c>
      <c r="F28" s="68" t="s">
        <v>294</v>
      </c>
      <c r="G28" s="68" t="s">
        <v>109</v>
      </c>
    </row>
    <row r="29" spans="1:7" ht="15">
      <c r="A29" s="63" t="s">
        <v>229</v>
      </c>
      <c r="B29" s="68">
        <v>3814040246</v>
      </c>
      <c r="C29" s="68">
        <v>3814040246</v>
      </c>
      <c r="D29" s="68" t="s">
        <v>320</v>
      </c>
      <c r="E29" s="68" t="s">
        <v>321</v>
      </c>
      <c r="F29" s="68" t="s">
        <v>322</v>
      </c>
      <c r="G29" s="68" t="s">
        <v>113</v>
      </c>
    </row>
    <row r="30" spans="1:7" ht="15">
      <c r="A30" s="63" t="s">
        <v>230</v>
      </c>
      <c r="B30" s="68">
        <v>3765320969</v>
      </c>
      <c r="C30" s="68">
        <v>3765320969</v>
      </c>
      <c r="D30" s="68" t="s">
        <v>323</v>
      </c>
      <c r="E30" s="68" t="s">
        <v>324</v>
      </c>
      <c r="F30" s="68" t="s">
        <v>253</v>
      </c>
      <c r="G30" s="68" t="s">
        <v>117</v>
      </c>
    </row>
    <row r="31" spans="1:7" ht="15">
      <c r="A31" s="63" t="s">
        <v>231</v>
      </c>
      <c r="B31" s="68">
        <v>2127680797</v>
      </c>
      <c r="C31" s="68">
        <v>2127680797</v>
      </c>
      <c r="D31" s="68" t="s">
        <v>325</v>
      </c>
      <c r="E31" s="68" t="s">
        <v>326</v>
      </c>
      <c r="F31" s="68" t="s">
        <v>327</v>
      </c>
      <c r="G31" s="68" t="s">
        <v>121</v>
      </c>
    </row>
    <row r="32" spans="1:7" ht="33.75">
      <c r="A32" s="63" t="s">
        <v>232</v>
      </c>
      <c r="B32" s="71" t="s">
        <v>240</v>
      </c>
      <c r="C32" s="68" t="s">
        <v>195</v>
      </c>
      <c r="D32" s="71" t="s">
        <v>241</v>
      </c>
      <c r="E32" s="71" t="s">
        <v>242</v>
      </c>
      <c r="F32" s="68" t="s">
        <v>243</v>
      </c>
      <c r="G32" s="71" t="s">
        <v>244</v>
      </c>
    </row>
    <row r="33" spans="1:7" ht="15">
      <c r="A33" s="63" t="s">
        <v>233</v>
      </c>
      <c r="B33" s="68">
        <v>2008460368</v>
      </c>
      <c r="C33" s="68">
        <v>2008460368</v>
      </c>
      <c r="D33" s="68" t="s">
        <v>328</v>
      </c>
      <c r="E33" s="68" t="s">
        <v>329</v>
      </c>
      <c r="F33" s="68" t="s">
        <v>330</v>
      </c>
      <c r="G33" s="68" t="s">
        <v>129</v>
      </c>
    </row>
    <row r="34" spans="1:7" ht="15">
      <c r="A34" s="63" t="s">
        <v>182</v>
      </c>
      <c r="B34" s="68">
        <v>1991400670</v>
      </c>
      <c r="C34" s="68">
        <v>1991400670</v>
      </c>
      <c r="D34" s="68" t="s">
        <v>331</v>
      </c>
      <c r="E34" s="68" t="s">
        <v>332</v>
      </c>
      <c r="F34" s="68" t="s">
        <v>333</v>
      </c>
      <c r="G34" s="68" t="s">
        <v>334</v>
      </c>
    </row>
    <row r="35" spans="1:7" ht="15">
      <c r="A35" s="63" t="s">
        <v>234</v>
      </c>
      <c r="B35" s="68">
        <v>4375150234</v>
      </c>
      <c r="C35" s="68">
        <v>4375150234</v>
      </c>
      <c r="D35" s="68" t="s">
        <v>335</v>
      </c>
      <c r="E35" s="68" t="s">
        <v>336</v>
      </c>
      <c r="F35" s="68" t="s">
        <v>310</v>
      </c>
      <c r="G35" s="68" t="s">
        <v>186</v>
      </c>
    </row>
    <row r="36" spans="1:10" s="47" customFormat="1" ht="15">
      <c r="A36" s="63" t="s">
        <v>454</v>
      </c>
      <c r="B36" s="68">
        <v>7743340965</v>
      </c>
      <c r="C36" s="68">
        <v>7743340965</v>
      </c>
      <c r="D36" s="68" t="s">
        <v>455</v>
      </c>
      <c r="E36" s="68" t="s">
        <v>456</v>
      </c>
      <c r="F36" s="68" t="s">
        <v>330</v>
      </c>
      <c r="G36" s="68" t="s">
        <v>457</v>
      </c>
      <c r="H36" s="47">
        <v>3349271106</v>
      </c>
      <c r="I36" s="47" t="s">
        <v>458</v>
      </c>
      <c r="J36" s="47" t="s">
        <v>459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D96B-6020-483E-B411-4630DB5F6BB7}">
  <dimension ref="A1:N107"/>
  <sheetViews>
    <sheetView workbookViewId="0" topLeftCell="A1">
      <selection activeCell="D1" sqref="D1:E107"/>
    </sheetView>
  </sheetViews>
  <sheetFormatPr defaultColWidth="9.140625" defaultRowHeight="15"/>
  <cols>
    <col min="1" max="1" width="35.140625" style="5" customWidth="1"/>
    <col min="4" max="4" width="13.28125" style="0" customWidth="1"/>
    <col min="6" max="13" width="10.421875" style="0" customWidth="1"/>
  </cols>
  <sheetData>
    <row r="1" spans="4:14" ht="45.95" customHeight="1" thickBot="1">
      <c r="D1" s="77" t="s">
        <v>343</v>
      </c>
      <c r="E1" s="77" t="s">
        <v>344</v>
      </c>
      <c r="N1" s="10"/>
    </row>
    <row r="2" spans="4:5" ht="15.75" thickBot="1">
      <c r="D2" s="78" t="s">
        <v>345</v>
      </c>
      <c r="E2" s="78" t="s">
        <v>346</v>
      </c>
    </row>
    <row r="3" spans="1:5" ht="15.75" thickBot="1">
      <c r="A3" s="4" t="s">
        <v>140</v>
      </c>
      <c r="D3" s="78" t="s">
        <v>250</v>
      </c>
      <c r="E3" s="78" t="s">
        <v>347</v>
      </c>
    </row>
    <row r="4" spans="1:5" ht="15.75" thickBot="1">
      <c r="A4" s="6" t="s">
        <v>172</v>
      </c>
      <c r="B4" s="7">
        <v>1</v>
      </c>
      <c r="D4" s="77" t="s">
        <v>348</v>
      </c>
      <c r="E4" s="77" t="s">
        <v>349</v>
      </c>
    </row>
    <row r="5" spans="1:5" ht="15.75" thickBot="1">
      <c r="A5" s="6" t="s">
        <v>139</v>
      </c>
      <c r="B5" s="7">
        <v>0.1</v>
      </c>
      <c r="D5" s="78" t="s">
        <v>350</v>
      </c>
      <c r="E5" s="78" t="s">
        <v>351</v>
      </c>
    </row>
    <row r="6" spans="1:5" ht="15.75" thickBot="1">
      <c r="A6" s="6" t="s">
        <v>142</v>
      </c>
      <c r="B6" s="7">
        <v>0.05</v>
      </c>
      <c r="D6" s="78" t="s">
        <v>352</v>
      </c>
      <c r="E6" s="78" t="s">
        <v>347</v>
      </c>
    </row>
    <row r="7" spans="1:5" ht="15.75" thickBot="1">
      <c r="A7" s="6" t="s">
        <v>149</v>
      </c>
      <c r="B7" s="7">
        <v>0.15</v>
      </c>
      <c r="D7" s="77" t="s">
        <v>353</v>
      </c>
      <c r="E7" s="77" t="s">
        <v>346</v>
      </c>
    </row>
    <row r="8" spans="1:5" ht="15.75" thickBot="1">
      <c r="A8" s="6" t="s">
        <v>152</v>
      </c>
      <c r="B8" s="7">
        <v>0.7</v>
      </c>
      <c r="D8" s="77" t="s">
        <v>354</v>
      </c>
      <c r="E8" s="77" t="s">
        <v>355</v>
      </c>
    </row>
    <row r="9" spans="1:5" ht="15.75" thickBot="1">
      <c r="A9" s="6" t="s">
        <v>155</v>
      </c>
      <c r="B9" s="7">
        <v>0</v>
      </c>
      <c r="D9" s="77" t="s">
        <v>356</v>
      </c>
      <c r="E9" s="77" t="s">
        <v>357</v>
      </c>
    </row>
    <row r="10" spans="1:5" ht="15.75" thickBot="1">
      <c r="A10" s="6" t="s">
        <v>161</v>
      </c>
      <c r="B10" s="7">
        <v>0.07</v>
      </c>
      <c r="D10" s="78" t="s">
        <v>358</v>
      </c>
      <c r="E10" s="78" t="s">
        <v>357</v>
      </c>
    </row>
    <row r="11" spans="1:5" ht="15.75" thickBot="1">
      <c r="A11" s="6" t="s">
        <v>163</v>
      </c>
      <c r="B11" s="7">
        <v>0.3</v>
      </c>
      <c r="D11" s="78" t="s">
        <v>359</v>
      </c>
      <c r="E11" s="78" t="s">
        <v>360</v>
      </c>
    </row>
    <row r="12" spans="1:5" ht="15.75" thickBot="1">
      <c r="A12" t="s">
        <v>179</v>
      </c>
      <c r="B12" s="7">
        <v>0.85</v>
      </c>
      <c r="D12" s="77" t="s">
        <v>361</v>
      </c>
      <c r="E12" s="77" t="s">
        <v>355</v>
      </c>
    </row>
    <row r="13" spans="1:5" ht="15.75" thickBot="1">
      <c r="A13"/>
      <c r="D13" s="77" t="s">
        <v>362</v>
      </c>
      <c r="E13" s="77" t="s">
        <v>363</v>
      </c>
    </row>
    <row r="14" spans="1:5" ht="15.75" thickBot="1">
      <c r="A14"/>
      <c r="D14" s="77" t="s">
        <v>364</v>
      </c>
      <c r="E14" s="77" t="s">
        <v>346</v>
      </c>
    </row>
    <row r="15" spans="1:5" ht="18.75" thickBot="1">
      <c r="A15"/>
      <c r="D15" s="77" t="s">
        <v>365</v>
      </c>
      <c r="E15" s="77" t="s">
        <v>366</v>
      </c>
    </row>
    <row r="16" spans="1:5" ht="18.75" thickBot="1">
      <c r="A16"/>
      <c r="D16" s="77" t="s">
        <v>367</v>
      </c>
      <c r="E16" s="77" t="s">
        <v>368</v>
      </c>
    </row>
    <row r="17" spans="1:5" ht="15.75" thickBot="1">
      <c r="A17"/>
      <c r="D17" s="77" t="s">
        <v>369</v>
      </c>
      <c r="E17" s="77" t="s">
        <v>363</v>
      </c>
    </row>
    <row r="18" spans="1:5" ht="15.75" thickBot="1">
      <c r="A18"/>
      <c r="D18" s="78" t="s">
        <v>370</v>
      </c>
      <c r="E18" s="78" t="s">
        <v>357</v>
      </c>
    </row>
    <row r="19" spans="1:5" ht="15.75" thickBot="1">
      <c r="A19"/>
      <c r="D19" s="77" t="s">
        <v>371</v>
      </c>
      <c r="E19" s="77" t="s">
        <v>372</v>
      </c>
    </row>
    <row r="20" spans="1:5" ht="15.75" thickBot="1">
      <c r="A20"/>
      <c r="D20" s="77" t="s">
        <v>373</v>
      </c>
      <c r="E20" s="77" t="s">
        <v>344</v>
      </c>
    </row>
    <row r="21" spans="1:5" ht="15.75" thickBot="1">
      <c r="A21"/>
      <c r="D21" s="77" t="s">
        <v>374</v>
      </c>
      <c r="E21" s="77" t="s">
        <v>375</v>
      </c>
    </row>
    <row r="22" spans="1:5" ht="15.75" thickBot="1">
      <c r="A22"/>
      <c r="D22" s="77" t="s">
        <v>376</v>
      </c>
      <c r="E22" s="77" t="s">
        <v>355</v>
      </c>
    </row>
    <row r="23" spans="1:5" ht="15.75" thickBot="1">
      <c r="A23"/>
      <c r="D23" s="77" t="s">
        <v>377</v>
      </c>
      <c r="E23" s="77" t="s">
        <v>344</v>
      </c>
    </row>
    <row r="24" spans="1:5" ht="15.75" thickBot="1">
      <c r="A24"/>
      <c r="D24" s="77" t="s">
        <v>256</v>
      </c>
      <c r="E24" s="77" t="s">
        <v>378</v>
      </c>
    </row>
    <row r="25" spans="1:5" ht="15.75" thickBot="1">
      <c r="A25"/>
      <c r="D25" s="77" t="s">
        <v>238</v>
      </c>
      <c r="E25" s="77" t="s">
        <v>379</v>
      </c>
    </row>
    <row r="26" spans="1:5" ht="15.75" thickBot="1">
      <c r="A26"/>
      <c r="D26" s="78" t="s">
        <v>380</v>
      </c>
      <c r="E26" s="78" t="s">
        <v>363</v>
      </c>
    </row>
    <row r="27" spans="1:5" ht="15.75" thickBot="1">
      <c r="A27"/>
      <c r="D27" s="77" t="s">
        <v>381</v>
      </c>
      <c r="E27" s="77" t="s">
        <v>378</v>
      </c>
    </row>
    <row r="28" spans="1:5" ht="15.75" thickBot="1">
      <c r="A28"/>
      <c r="D28" s="77" t="s">
        <v>382</v>
      </c>
      <c r="E28" s="77" t="s">
        <v>363</v>
      </c>
    </row>
    <row r="29" spans="1:5" ht="15.75" thickBot="1">
      <c r="A29"/>
      <c r="D29" s="77" t="s">
        <v>383</v>
      </c>
      <c r="E29" s="77" t="s">
        <v>378</v>
      </c>
    </row>
    <row r="30" spans="1:5" ht="15.75" thickBot="1">
      <c r="A30"/>
      <c r="D30" s="78" t="s">
        <v>384</v>
      </c>
      <c r="E30" s="78" t="s">
        <v>346</v>
      </c>
    </row>
    <row r="31" spans="1:5" ht="15.75" thickBot="1">
      <c r="A31"/>
      <c r="D31" s="77" t="s">
        <v>385</v>
      </c>
      <c r="E31" s="77" t="s">
        <v>344</v>
      </c>
    </row>
    <row r="32" spans="1:5" ht="15.75" thickBot="1">
      <c r="A32"/>
      <c r="D32" s="78" t="s">
        <v>386</v>
      </c>
      <c r="E32" s="78" t="s">
        <v>347</v>
      </c>
    </row>
    <row r="33" spans="1:5" ht="18.75" thickBot="1">
      <c r="A33"/>
      <c r="D33" s="77" t="s">
        <v>387</v>
      </c>
      <c r="E33" s="77" t="s">
        <v>366</v>
      </c>
    </row>
    <row r="34" spans="1:5" ht="15.75" thickBot="1">
      <c r="A34"/>
      <c r="D34" s="77" t="s">
        <v>270</v>
      </c>
      <c r="E34" s="77" t="s">
        <v>351</v>
      </c>
    </row>
    <row r="35" spans="1:5" ht="15.75" thickBot="1">
      <c r="A35"/>
      <c r="D35" s="78" t="s">
        <v>388</v>
      </c>
      <c r="E35" s="78" t="s">
        <v>357</v>
      </c>
    </row>
    <row r="36" spans="1:5" ht="18.75" thickBot="1">
      <c r="A36"/>
      <c r="D36" s="78" t="s">
        <v>389</v>
      </c>
      <c r="E36" s="78" t="s">
        <v>366</v>
      </c>
    </row>
    <row r="37" spans="4:5" ht="15.75" thickBot="1">
      <c r="D37" s="77" t="s">
        <v>390</v>
      </c>
      <c r="E37" s="77" t="s">
        <v>391</v>
      </c>
    </row>
    <row r="38" spans="4:5" ht="15.75" thickBot="1">
      <c r="D38" s="77" t="s">
        <v>313</v>
      </c>
      <c r="E38" s="77" t="s">
        <v>392</v>
      </c>
    </row>
    <row r="39" spans="4:5" ht="18.75" thickBot="1">
      <c r="D39" s="77" t="s">
        <v>393</v>
      </c>
      <c r="E39" s="77" t="s">
        <v>394</v>
      </c>
    </row>
    <row r="40" spans="4:5" ht="15.75" thickBot="1">
      <c r="D40" s="78" t="s">
        <v>395</v>
      </c>
      <c r="E40" s="78" t="s">
        <v>351</v>
      </c>
    </row>
    <row r="41" spans="4:5" ht="15.75" thickBot="1">
      <c r="D41" s="77" t="s">
        <v>396</v>
      </c>
      <c r="E41" s="77" t="s">
        <v>392</v>
      </c>
    </row>
    <row r="42" spans="4:5" ht="15.75" thickBot="1">
      <c r="D42" s="77" t="s">
        <v>397</v>
      </c>
      <c r="E42" s="77" t="s">
        <v>375</v>
      </c>
    </row>
    <row r="43" spans="4:5" ht="15.75" thickBot="1">
      <c r="D43" s="77" t="s">
        <v>267</v>
      </c>
      <c r="E43" s="77" t="s">
        <v>379</v>
      </c>
    </row>
    <row r="44" spans="4:5" ht="15.75" thickBot="1">
      <c r="D44" s="77" t="s">
        <v>398</v>
      </c>
      <c r="E44" s="77" t="s">
        <v>392</v>
      </c>
    </row>
    <row r="45" spans="4:5" ht="15.75" thickBot="1">
      <c r="D45" s="77" t="s">
        <v>399</v>
      </c>
      <c r="E45" s="77" t="s">
        <v>391</v>
      </c>
    </row>
    <row r="46" spans="4:5" ht="15.75" thickBot="1">
      <c r="D46" s="77" t="s">
        <v>317</v>
      </c>
      <c r="E46" s="77" t="s">
        <v>357</v>
      </c>
    </row>
    <row r="47" spans="4:5" ht="15.75" thickBot="1">
      <c r="D47" s="78" t="s">
        <v>400</v>
      </c>
      <c r="E47" s="78" t="s">
        <v>363</v>
      </c>
    </row>
    <row r="48" spans="4:5" ht="15.75" thickBot="1">
      <c r="D48" s="78" t="s">
        <v>401</v>
      </c>
      <c r="E48" s="78" t="s">
        <v>351</v>
      </c>
    </row>
    <row r="49" spans="4:5" ht="15.75" thickBot="1">
      <c r="D49" s="77" t="s">
        <v>402</v>
      </c>
      <c r="E49" s="77" t="s">
        <v>363</v>
      </c>
    </row>
    <row r="50" spans="4:5" ht="15.75" thickBot="1">
      <c r="D50" s="77" t="s">
        <v>403</v>
      </c>
      <c r="E50" s="77" t="s">
        <v>351</v>
      </c>
    </row>
    <row r="51" spans="4:5" ht="15.75" thickBot="1">
      <c r="D51" s="77" t="s">
        <v>277</v>
      </c>
      <c r="E51" s="77" t="s">
        <v>347</v>
      </c>
    </row>
    <row r="52" spans="4:5" ht="15.75" thickBot="1">
      <c r="D52" s="78" t="s">
        <v>262</v>
      </c>
      <c r="E52" s="78" t="s">
        <v>363</v>
      </c>
    </row>
    <row r="53" spans="4:5" ht="15.75" thickBot="1">
      <c r="D53" s="77" t="s">
        <v>404</v>
      </c>
      <c r="E53" s="77" t="s">
        <v>351</v>
      </c>
    </row>
    <row r="54" spans="4:5" ht="15.75" thickBot="1">
      <c r="D54" s="77" t="s">
        <v>405</v>
      </c>
      <c r="E54" s="77" t="s">
        <v>406</v>
      </c>
    </row>
    <row r="55" spans="4:5" ht="15.75" thickBot="1">
      <c r="D55" s="77" t="s">
        <v>407</v>
      </c>
      <c r="E55" s="77" t="s">
        <v>344</v>
      </c>
    </row>
    <row r="56" spans="4:5" ht="15.75" thickBot="1">
      <c r="D56" s="77" t="s">
        <v>330</v>
      </c>
      <c r="E56" s="77" t="s">
        <v>363</v>
      </c>
    </row>
    <row r="57" spans="4:5" ht="18.75" thickBot="1">
      <c r="D57" s="77" t="s">
        <v>408</v>
      </c>
      <c r="E57" s="77" t="s">
        <v>366</v>
      </c>
    </row>
    <row r="58" spans="4:5" ht="15.75" thickBot="1">
      <c r="D58" s="77" t="s">
        <v>307</v>
      </c>
      <c r="E58" s="77" t="s">
        <v>363</v>
      </c>
    </row>
    <row r="59" spans="4:5" ht="15.75" thickBot="1">
      <c r="D59" s="77" t="s">
        <v>294</v>
      </c>
      <c r="E59" s="77" t="s">
        <v>355</v>
      </c>
    </row>
    <row r="60" spans="4:5" ht="15.75" thickBot="1">
      <c r="D60" s="78" t="s">
        <v>409</v>
      </c>
      <c r="E60" s="78" t="s">
        <v>346</v>
      </c>
    </row>
    <row r="61" spans="4:5" ht="15.75" thickBot="1">
      <c r="D61" s="77" t="s">
        <v>410</v>
      </c>
      <c r="E61" s="77" t="s">
        <v>372</v>
      </c>
    </row>
    <row r="62" spans="4:5" ht="15.75" thickBot="1">
      <c r="D62" s="77" t="s">
        <v>411</v>
      </c>
      <c r="E62" s="77" t="s">
        <v>372</v>
      </c>
    </row>
    <row r="63" spans="4:5" ht="15.75" thickBot="1">
      <c r="D63" s="77" t="s">
        <v>412</v>
      </c>
      <c r="E63" s="77" t="s">
        <v>344</v>
      </c>
    </row>
    <row r="64" spans="4:5" ht="15.75" thickBot="1">
      <c r="D64" s="77" t="s">
        <v>413</v>
      </c>
      <c r="E64" s="77" t="s">
        <v>360</v>
      </c>
    </row>
    <row r="65" spans="4:5" ht="18.75" thickBot="1">
      <c r="D65" s="78" t="s">
        <v>414</v>
      </c>
      <c r="E65" s="78" t="s">
        <v>366</v>
      </c>
    </row>
    <row r="66" spans="4:5" ht="15.75" thickBot="1">
      <c r="D66" s="78" t="s">
        <v>415</v>
      </c>
      <c r="E66" s="78" t="s">
        <v>363</v>
      </c>
    </row>
    <row r="67" spans="4:5" ht="15.75" thickBot="1">
      <c r="D67" s="77" t="s">
        <v>253</v>
      </c>
      <c r="E67" s="77" t="s">
        <v>416</v>
      </c>
    </row>
    <row r="68" spans="4:5" ht="15.75" thickBot="1">
      <c r="D68" s="77" t="s">
        <v>417</v>
      </c>
      <c r="E68" s="77" t="s">
        <v>347</v>
      </c>
    </row>
    <row r="69" spans="4:5" ht="15.75" thickBot="1">
      <c r="D69" s="78" t="s">
        <v>418</v>
      </c>
      <c r="E69" s="78" t="s">
        <v>379</v>
      </c>
    </row>
    <row r="70" spans="4:5" ht="18.75" thickBot="1">
      <c r="D70" s="78" t="s">
        <v>419</v>
      </c>
      <c r="E70" s="78" t="s">
        <v>366</v>
      </c>
    </row>
    <row r="71" spans="4:5" ht="15.75" thickBot="1">
      <c r="D71" s="77" t="s">
        <v>420</v>
      </c>
      <c r="E71" s="77" t="s">
        <v>351</v>
      </c>
    </row>
    <row r="72" spans="4:5" ht="15.75" thickBot="1">
      <c r="D72" s="77" t="s">
        <v>421</v>
      </c>
      <c r="E72" s="77" t="s">
        <v>351</v>
      </c>
    </row>
    <row r="73" spans="4:5" ht="18.75" thickBot="1">
      <c r="D73" s="77" t="s">
        <v>422</v>
      </c>
      <c r="E73" s="77" t="s">
        <v>394</v>
      </c>
    </row>
    <row r="74" spans="4:5" ht="15.75" thickBot="1">
      <c r="D74" s="77" t="s">
        <v>288</v>
      </c>
      <c r="E74" s="77" t="s">
        <v>406</v>
      </c>
    </row>
    <row r="75" spans="4:5" ht="15.75" thickBot="1">
      <c r="D75" s="77" t="s">
        <v>423</v>
      </c>
      <c r="E75" s="77" t="s">
        <v>351</v>
      </c>
    </row>
    <row r="76" spans="4:5" ht="15.75" thickBot="1">
      <c r="D76" s="77" t="s">
        <v>300</v>
      </c>
      <c r="E76" s="77" t="s">
        <v>378</v>
      </c>
    </row>
    <row r="77" spans="4:5" ht="15.75" thickBot="1">
      <c r="D77" s="77" t="s">
        <v>424</v>
      </c>
      <c r="E77" s="77" t="s">
        <v>344</v>
      </c>
    </row>
    <row r="78" spans="4:5" ht="18.75" thickBot="1">
      <c r="D78" s="77" t="s">
        <v>425</v>
      </c>
      <c r="E78" s="77" t="s">
        <v>366</v>
      </c>
    </row>
    <row r="79" spans="4:5" ht="18.75" thickBot="1">
      <c r="D79" s="77" t="s">
        <v>284</v>
      </c>
      <c r="E79" s="77" t="s">
        <v>366</v>
      </c>
    </row>
    <row r="80" spans="4:5" ht="15.75" thickBot="1">
      <c r="D80" s="78" t="s">
        <v>426</v>
      </c>
      <c r="E80" s="78" t="s">
        <v>391</v>
      </c>
    </row>
    <row r="81" spans="4:5" ht="18.75" thickBot="1">
      <c r="D81" s="77" t="s">
        <v>427</v>
      </c>
      <c r="E81" s="77" t="s">
        <v>366</v>
      </c>
    </row>
    <row r="82" spans="4:5" ht="15.75" thickBot="1">
      <c r="D82" s="77" t="s">
        <v>247</v>
      </c>
      <c r="E82" s="77" t="s">
        <v>391</v>
      </c>
    </row>
    <row r="83" spans="4:5" ht="15.75" thickBot="1">
      <c r="D83" s="78" t="s">
        <v>274</v>
      </c>
      <c r="E83" s="78" t="s">
        <v>360</v>
      </c>
    </row>
    <row r="84" spans="4:5" ht="15.75" thickBot="1">
      <c r="D84" s="77" t="s">
        <v>259</v>
      </c>
      <c r="E84" s="77" t="s">
        <v>355</v>
      </c>
    </row>
    <row r="85" spans="4:5" ht="15.75" thickBot="1">
      <c r="D85" s="77" t="s">
        <v>428</v>
      </c>
      <c r="E85" s="77" t="s">
        <v>372</v>
      </c>
    </row>
    <row r="86" spans="4:5" ht="15.75" thickBot="1">
      <c r="D86" s="78" t="s">
        <v>429</v>
      </c>
      <c r="E86" s="78" t="s">
        <v>392</v>
      </c>
    </row>
    <row r="87" spans="4:5" ht="15.75" thickBot="1">
      <c r="D87" s="77" t="s">
        <v>430</v>
      </c>
      <c r="E87" s="77" t="s">
        <v>351</v>
      </c>
    </row>
    <row r="88" spans="4:5" ht="15.75" thickBot="1">
      <c r="D88" s="77" t="s">
        <v>431</v>
      </c>
      <c r="E88" s="77" t="s">
        <v>344</v>
      </c>
    </row>
    <row r="89" spans="4:5" ht="15.75" thickBot="1">
      <c r="D89" s="78" t="s">
        <v>432</v>
      </c>
      <c r="E89" s="78" t="s">
        <v>363</v>
      </c>
    </row>
    <row r="90" spans="4:5" ht="15.75" thickBot="1">
      <c r="D90" s="77" t="s">
        <v>433</v>
      </c>
      <c r="E90" s="77" t="s">
        <v>372</v>
      </c>
    </row>
    <row r="91" spans="4:5" ht="15.75" thickBot="1">
      <c r="D91" s="77" t="s">
        <v>434</v>
      </c>
      <c r="E91" s="77" t="s">
        <v>357</v>
      </c>
    </row>
    <row r="92" spans="4:5" ht="15.75" thickBot="1">
      <c r="D92" s="78" t="s">
        <v>333</v>
      </c>
      <c r="E92" s="78" t="s">
        <v>379</v>
      </c>
    </row>
    <row r="93" spans="4:5" ht="15.75" thickBot="1">
      <c r="D93" s="78" t="s">
        <v>435</v>
      </c>
      <c r="E93" s="78" t="s">
        <v>416</v>
      </c>
    </row>
    <row r="94" spans="4:5" ht="15.75" thickBot="1">
      <c r="D94" s="77" t="s">
        <v>436</v>
      </c>
      <c r="E94" s="77" t="s">
        <v>346</v>
      </c>
    </row>
    <row r="95" spans="4:5" ht="15.75" thickBot="1">
      <c r="D95" s="77" t="s">
        <v>437</v>
      </c>
      <c r="E95" s="77" t="s">
        <v>344</v>
      </c>
    </row>
    <row r="96" spans="4:5" ht="18.75" thickBot="1">
      <c r="D96" s="77" t="s">
        <v>438</v>
      </c>
      <c r="E96" s="77" t="s">
        <v>368</v>
      </c>
    </row>
    <row r="97" spans="4:5" ht="15.75" thickBot="1">
      <c r="D97" s="77" t="s">
        <v>303</v>
      </c>
      <c r="E97" s="77" t="s">
        <v>360</v>
      </c>
    </row>
    <row r="98" spans="4:5" ht="18.75" thickBot="1">
      <c r="D98" s="77" t="s">
        <v>439</v>
      </c>
      <c r="E98" s="77" t="s">
        <v>394</v>
      </c>
    </row>
    <row r="99" spans="4:5" ht="18.75" thickBot="1">
      <c r="D99" s="77" t="s">
        <v>291</v>
      </c>
      <c r="E99" s="77" t="s">
        <v>394</v>
      </c>
    </row>
    <row r="100" spans="4:5" ht="15.75" thickBot="1">
      <c r="D100" s="78" t="s">
        <v>440</v>
      </c>
      <c r="E100" s="78" t="s">
        <v>363</v>
      </c>
    </row>
    <row r="101" spans="4:5" ht="15.75" thickBot="1">
      <c r="D101" s="77" t="s">
        <v>441</v>
      </c>
      <c r="E101" s="77" t="s">
        <v>360</v>
      </c>
    </row>
    <row r="102" spans="4:5" ht="15.75" thickBot="1">
      <c r="D102" s="77" t="s">
        <v>442</v>
      </c>
      <c r="E102" s="77" t="s">
        <v>346</v>
      </c>
    </row>
    <row r="103" spans="4:5" ht="15.75" thickBot="1">
      <c r="D103" s="77" t="s">
        <v>443</v>
      </c>
      <c r="E103" s="77" t="s">
        <v>346</v>
      </c>
    </row>
    <row r="104" spans="4:5" ht="15.75" thickBot="1">
      <c r="D104" s="77" t="s">
        <v>310</v>
      </c>
      <c r="E104" s="77" t="s">
        <v>360</v>
      </c>
    </row>
    <row r="105" spans="4:5" ht="15.75" thickBot="1">
      <c r="D105" s="78" t="s">
        <v>327</v>
      </c>
      <c r="E105" s="78" t="s">
        <v>378</v>
      </c>
    </row>
    <row r="106" spans="4:5" ht="15.75" thickBot="1">
      <c r="D106" s="78" t="s">
        <v>322</v>
      </c>
      <c r="E106" s="78" t="s">
        <v>360</v>
      </c>
    </row>
    <row r="107" spans="4:5" ht="15.75" thickBot="1">
      <c r="D107" s="77" t="s">
        <v>444</v>
      </c>
      <c r="E107" s="77" t="s">
        <v>391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Roghini Simona</dc:creator>
  <cp:keywords/>
  <dc:description/>
  <cp:lastModifiedBy>Moriconi Davide</cp:lastModifiedBy>
  <cp:lastPrinted>2020-08-29T09:37:33Z</cp:lastPrinted>
  <dcterms:created xsi:type="dcterms:W3CDTF">2020-08-03T19:11:56Z</dcterms:created>
  <dcterms:modified xsi:type="dcterms:W3CDTF">2020-09-25T15:59:04Z</dcterms:modified>
  <cp:category/>
  <cp:version/>
  <cp:contentType/>
  <cp:contentStatus/>
</cp:coreProperties>
</file>